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Eudad Feria\Desktop\2019\Madrigal 5 y 6 2019\MADRIGAL 5\"/>
    </mc:Choice>
  </mc:AlternateContent>
  <bookViews>
    <workbookView xWindow="0" yWindow="0" windowWidth="28800" windowHeight="12030"/>
  </bookViews>
  <sheets>
    <sheet name="1 diciembre 2019" sheetId="4" r:id="rId1"/>
  </sheets>
  <definedNames>
    <definedName name="_xlnm.Print_Area" localSheetId="0">'1 diciembre 2019'!$A$1:$T$33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I30" i="4" s="1"/>
  <c r="D29" i="4"/>
  <c r="I29" i="4" s="1"/>
  <c r="D28" i="4"/>
  <c r="I28" i="4" s="1"/>
  <c r="D27" i="4"/>
  <c r="I27" i="4" s="1"/>
  <c r="D26" i="4"/>
  <c r="I26" i="4" s="1"/>
  <c r="D25" i="4"/>
  <c r="I25" i="4" s="1"/>
  <c r="D24" i="4"/>
  <c r="I24" i="4" s="1"/>
  <c r="D23" i="4"/>
  <c r="I23" i="4" s="1"/>
  <c r="D21" i="4"/>
  <c r="I21" i="4" s="1"/>
  <c r="D20" i="4"/>
  <c r="I20" i="4" s="1"/>
  <c r="D19" i="4"/>
  <c r="I19" i="4" s="1"/>
  <c r="D18" i="4"/>
  <c r="I18" i="4" s="1"/>
  <c r="D17" i="4"/>
  <c r="I17" i="4" s="1"/>
  <c r="D16" i="4"/>
  <c r="I16" i="4" s="1"/>
  <c r="D15" i="4"/>
  <c r="I15" i="4" s="1"/>
  <c r="D14" i="4"/>
  <c r="I14" i="4" s="1"/>
  <c r="D12" i="4"/>
  <c r="I12" i="4" s="1"/>
  <c r="D11" i="4"/>
  <c r="I11" i="4" s="1"/>
  <c r="D10" i="4"/>
  <c r="I10" i="4" s="1"/>
  <c r="D9" i="4"/>
  <c r="I9" i="4" s="1"/>
  <c r="D8" i="4"/>
  <c r="I8" i="4" s="1"/>
  <c r="D7" i="4"/>
  <c r="I7" i="4" s="1"/>
  <c r="D6" i="4"/>
  <c r="I6" i="4" s="1"/>
  <c r="D5" i="4"/>
  <c r="I5" i="4" s="1"/>
</calcChain>
</file>

<file path=xl/sharedStrings.xml><?xml version="1.0" encoding="utf-8"?>
<sst xmlns="http://schemas.openxmlformats.org/spreadsheetml/2006/main" count="165" uniqueCount="58">
  <si>
    <t>PROYECTO MADRIGAL 5</t>
  </si>
  <si>
    <t># APTO</t>
  </si>
  <si>
    <t>AREA NETA</t>
  </si>
  <si>
    <t>AREA BRUTA</t>
  </si>
  <si>
    <t>TERRAZA</t>
  </si>
  <si>
    <t>JARDIN</t>
  </si>
  <si>
    <t xml:space="preserve">TOTAL </t>
  </si>
  <si>
    <t>NIVEL</t>
  </si>
  <si>
    <t>PRECIOS</t>
  </si>
  <si>
    <t>EDIFICIO A</t>
  </si>
  <si>
    <t xml:space="preserve"> ESCALERA </t>
  </si>
  <si>
    <t>12.36 MTS2</t>
  </si>
  <si>
    <r>
      <t>mts</t>
    </r>
    <r>
      <rPr>
        <vertAlign val="superscript"/>
        <sz val="10"/>
        <rFont val="Arial"/>
        <family val="2"/>
      </rPr>
      <t>2</t>
    </r>
  </si>
  <si>
    <r>
      <t>1</t>
    </r>
    <r>
      <rPr>
        <vertAlign val="superscript"/>
        <sz val="10"/>
        <rFont val="Arial"/>
        <family val="2"/>
      </rPr>
      <t>ro</t>
    </r>
  </si>
  <si>
    <t>MITAD PARA CADA APTO 6.18</t>
  </si>
  <si>
    <r>
      <t>2</t>
    </r>
    <r>
      <rPr>
        <vertAlign val="superscript"/>
        <sz val="10"/>
        <rFont val="Arial"/>
        <family val="2"/>
      </rPr>
      <t>do</t>
    </r>
  </si>
  <si>
    <t>VENDIDO</t>
  </si>
  <si>
    <t>Parqueos por Apartamento</t>
  </si>
  <si>
    <t>mts2</t>
  </si>
  <si>
    <r>
      <t>3</t>
    </r>
    <r>
      <rPr>
        <vertAlign val="superscript"/>
        <sz val="10"/>
        <rFont val="Arial"/>
        <family val="2"/>
      </rPr>
      <t>ro</t>
    </r>
  </si>
  <si>
    <r>
      <t>4</t>
    </r>
    <r>
      <rPr>
        <vertAlign val="superscript"/>
        <sz val="10"/>
        <rFont val="Arial"/>
        <family val="2"/>
      </rPr>
      <t>to</t>
    </r>
  </si>
  <si>
    <t>EDIFICIO B</t>
  </si>
  <si>
    <t>EDIFICIO C</t>
  </si>
  <si>
    <t>SEPARACION:</t>
  </si>
  <si>
    <t xml:space="preserve"> RD$ 10,000.00</t>
  </si>
  <si>
    <t>INICIAL</t>
  </si>
  <si>
    <t>20% DURANTE PROCESO CONSTRUCCION</t>
  </si>
  <si>
    <t>RESTO CONTRA ENTREGA</t>
  </si>
  <si>
    <t>Comisiones a pagar: 75% contra el pago del 10%, resto 25% contra emtrega apartamento.</t>
  </si>
  <si>
    <t>1er. Nivel Incluye terraza abierta de +/- 14.5 M2 en area  cerrada</t>
  </si>
  <si>
    <t>4to. Nivel con terraza techada de 14 m2 en 5to. Nivel</t>
  </si>
  <si>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</si>
  <si>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</si>
  <si>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</si>
  <si>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</si>
  <si>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</si>
  <si>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</si>
  <si>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</si>
  <si>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</si>
  <si>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</si>
  <si>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</si>
  <si>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3B</t>
  </si>
  <si>
    <t>4B</t>
  </si>
  <si>
    <t>5B</t>
  </si>
  <si>
    <t>6B</t>
  </si>
  <si>
    <t>7B</t>
  </si>
  <si>
    <t>8B</t>
  </si>
  <si>
    <t>1C</t>
  </si>
  <si>
    <t>2C</t>
  </si>
  <si>
    <t>3C</t>
  </si>
  <si>
    <t>4C</t>
  </si>
  <si>
    <t>5C</t>
  </si>
  <si>
    <t>6C</t>
  </si>
  <si>
    <t>7C</t>
  </si>
  <si>
    <t>8C</t>
  </si>
  <si>
    <t>LISTA DE PRECIOS A  DICIEMBRE 2019</t>
  </si>
  <si>
    <t>ENTREGA  1ER.SEMESTRE 2021</t>
  </si>
  <si>
    <t>TASA RD$ 52.00= US$1.00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</si>
</sst>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0" fontId="6" fillId="0" borderId="12" xfId="0" applyFont="1" applyBorder="1"/>
    <xf numFmtId="43" fontId="6" fillId="0" borderId="13" xfId="1" applyFont="1" applyBorder="1"/>
    <xf numFmtId="0" fontId="6" fillId="0" borderId="13" xfId="0" applyFont="1" applyBorder="1"/>
    <xf numFmtId="0" fontId="6" fillId="0" borderId="14" xfId="0" applyFont="1" applyBorder="1"/>
    <xf numFmtId="0" fontId="0" fillId="0" borderId="0" xfId="0" applyAlignment="1"/>
    <xf numFmtId="0" fontId="0" fillId="0" borderId="16" xfId="0" applyBorder="1" applyAlignment="1">
      <alignment horizontal="center"/>
    </xf>
    <xf numFmtId="0" fontId="0" fillId="0" borderId="18" xfId="0" applyBorder="1"/>
    <xf numFmtId="0" fontId="6" fillId="0" borderId="19" xfId="0" applyFont="1" applyBorder="1"/>
    <xf numFmtId="0" fontId="0" fillId="0" borderId="20" xfId="0" applyBorder="1"/>
    <xf numFmtId="0" fontId="6" fillId="0" borderId="17" xfId="0" applyFont="1" applyBorder="1"/>
    <xf numFmtId="0" fontId="0" fillId="0" borderId="0" xfId="0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3" xfId="0" applyFont="1" applyBorder="1"/>
    <xf numFmtId="0" fontId="0" fillId="0" borderId="24" xfId="0" applyBorder="1"/>
    <xf numFmtId="0" fontId="6" fillId="0" borderId="22" xfId="0" applyFont="1" applyBorder="1"/>
    <xf numFmtId="0" fontId="8" fillId="0" borderId="0" xfId="0" applyFont="1" applyAlignment="1">
      <alignment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29" xfId="0" applyBorder="1"/>
    <xf numFmtId="0" fontId="5" fillId="0" borderId="0" xfId="0" applyFont="1" applyAlignment="1"/>
    <xf numFmtId="0" fontId="6" fillId="0" borderId="30" xfId="0" applyFont="1" applyBorder="1" applyAlignment="1">
      <alignment horizontal="center"/>
    </xf>
    <xf numFmtId="0" fontId="6" fillId="0" borderId="32" xfId="0" applyFont="1" applyBorder="1"/>
    <xf numFmtId="0" fontId="0" fillId="0" borderId="33" xfId="0" applyBorder="1"/>
    <xf numFmtId="0" fontId="6" fillId="0" borderId="31" xfId="0" applyFont="1" applyBorder="1"/>
    <xf numFmtId="43" fontId="0" fillId="0" borderId="0" xfId="0" applyNumberFormat="1"/>
    <xf numFmtId="43" fontId="0" fillId="0" borderId="0" xfId="1" applyFo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34" xfId="0" applyFont="1" applyBorder="1" applyAlignment="1">
      <alignment horizontal="center"/>
    </xf>
    <xf numFmtId="44" fontId="0" fillId="0" borderId="15" xfId="2" applyFont="1" applyBorder="1" applyAlignment="1">
      <alignment horizontal="center"/>
    </xf>
    <xf numFmtId="0" fontId="0" fillId="0" borderId="35" xfId="0" applyBorder="1"/>
    <xf numFmtId="44" fontId="2" fillId="0" borderId="15" xfId="2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44" fontId="2" fillId="0" borderId="4" xfId="2" applyFont="1" applyBorder="1" applyAlignment="1">
      <alignment horizontal="center"/>
    </xf>
    <xf numFmtId="44" fontId="0" fillId="0" borderId="36" xfId="2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1</xdr:row>
      <xdr:rowOff>85725</xdr:rowOff>
    </xdr:from>
    <xdr:to>
      <xdr:col>19</xdr:col>
      <xdr:colOff>733425</xdr:colOff>
      <xdr:row>22</xdr:row>
      <xdr:rowOff>66675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9" b="1785"/>
        <a:stretch>
          <a:fillRect/>
        </a:stretch>
      </xdr:blipFill>
      <xdr:spPr bwMode="auto">
        <a:xfrm>
          <a:off x="7058025" y="285750"/>
          <a:ext cx="504825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79990</xdr:colOff>
      <xdr:row>17</xdr:row>
      <xdr:rowOff>11258</xdr:rowOff>
    </xdr:from>
    <xdr:to>
      <xdr:col>15</xdr:col>
      <xdr:colOff>666628</xdr:colOff>
      <xdr:row>19</xdr:row>
      <xdr:rowOff>110590</xdr:rowOff>
    </xdr:to>
    <xdr:sp macro="" textlink="">
      <xdr:nvSpPr>
        <xdr:cNvPr id="3" name="16 Rectángulo">
          <a:extLst>
            <a:ext uri="{FF2B5EF4-FFF2-40B4-BE49-F238E27FC236}">
              <a16:creationId xmlns:a16="http://schemas.microsoft.com/office/drawing/2014/main" id="{7641F0BE-80CB-466D-AF6A-18405F462F52}"/>
            </a:ext>
          </a:extLst>
        </xdr:cNvPr>
        <xdr:cNvSpPr/>
      </xdr:nvSpPr>
      <xdr:spPr>
        <a:xfrm>
          <a:off x="7642840" y="3392633"/>
          <a:ext cx="1348638" cy="480332"/>
        </a:xfrm>
        <a:prstGeom prst="rect">
          <a:avLst/>
        </a:prstGeom>
        <a:ln>
          <a:noFill/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2400" b="1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EDIF A</a:t>
          </a:r>
        </a:p>
      </xdr:txBody>
    </xdr:sp>
    <xdr:clientData/>
  </xdr:twoCellAnchor>
  <xdr:twoCellAnchor>
    <xdr:from>
      <xdr:col>17</xdr:col>
      <xdr:colOff>360045</xdr:colOff>
      <xdr:row>4</xdr:row>
      <xdr:rowOff>173566</xdr:rowOff>
    </xdr:from>
    <xdr:to>
      <xdr:col>19</xdr:col>
      <xdr:colOff>78218</xdr:colOff>
      <xdr:row>7</xdr:row>
      <xdr:rowOff>33730</xdr:rowOff>
    </xdr:to>
    <xdr:sp macro="" textlink="">
      <xdr:nvSpPr>
        <xdr:cNvPr id="4" name="16 Rectángulo">
          <a:extLst>
            <a:ext uri="{FF2B5EF4-FFF2-40B4-BE49-F238E27FC236}">
              <a16:creationId xmlns:a16="http://schemas.microsoft.com/office/drawing/2014/main" id="{BB205DF7-4173-4818-B906-AFE541520162}"/>
            </a:ext>
          </a:extLst>
        </xdr:cNvPr>
        <xdr:cNvSpPr/>
      </xdr:nvSpPr>
      <xdr:spPr>
        <a:xfrm>
          <a:off x="10208895" y="1040341"/>
          <a:ext cx="1242173" cy="441189"/>
        </a:xfrm>
        <a:prstGeom prst="rect">
          <a:avLst/>
        </a:prstGeom>
        <a:ln>
          <a:noFill/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911388" fontAlgn="base">
            <a:spcBef>
              <a:spcPct val="0"/>
            </a:spcBef>
            <a:spcAft>
              <a:spcPct val="0"/>
            </a:spcAft>
          </a:pPr>
          <a:r>
            <a:rPr lang="es-ES" sz="2400" b="1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EDIF B</a:t>
          </a:r>
        </a:p>
      </xdr:txBody>
    </xdr:sp>
    <xdr:clientData/>
  </xdr:twoCellAnchor>
  <xdr:twoCellAnchor>
    <xdr:from>
      <xdr:col>18</xdr:col>
      <xdr:colOff>247650</xdr:colOff>
      <xdr:row>18</xdr:row>
      <xdr:rowOff>25691</xdr:rowOff>
    </xdr:from>
    <xdr:to>
      <xdr:col>20</xdr:col>
      <xdr:colOff>110490</xdr:colOff>
      <xdr:row>20</xdr:row>
      <xdr:rowOff>133860</xdr:rowOff>
    </xdr:to>
    <xdr:sp macro="" textlink="">
      <xdr:nvSpPr>
        <xdr:cNvPr id="5" name="16 Rectángulo">
          <a:extLst>
            <a:ext uri="{FF2B5EF4-FFF2-40B4-BE49-F238E27FC236}">
              <a16:creationId xmlns:a16="http://schemas.microsoft.com/office/drawing/2014/main" id="{A8696C12-CD38-4B97-8033-39002E2BE8F3}"/>
            </a:ext>
          </a:extLst>
        </xdr:cNvPr>
        <xdr:cNvSpPr/>
      </xdr:nvSpPr>
      <xdr:spPr>
        <a:xfrm rot="21003122">
          <a:off x="10858500" y="3597566"/>
          <a:ext cx="1386840" cy="489169"/>
        </a:xfrm>
        <a:prstGeom prst="rect">
          <a:avLst/>
        </a:prstGeom>
        <a:ln>
          <a:noFill/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2400" b="1"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EDIF C</a:t>
          </a:r>
        </a:p>
      </xdr:txBody>
    </xdr:sp>
    <xdr:clientData/>
  </xdr:twoCellAnchor>
  <xdr:twoCellAnchor>
    <xdr:from>
      <xdr:col>16</xdr:col>
      <xdr:colOff>30480</xdr:colOff>
      <xdr:row>18</xdr:row>
      <xdr:rowOff>74220</xdr:rowOff>
    </xdr:from>
    <xdr:to>
      <xdr:col>17</xdr:col>
      <xdr:colOff>618678</xdr:colOff>
      <xdr:row>22</xdr:row>
      <xdr:rowOff>30562</xdr:rowOff>
    </xdr:to>
    <xdr:sp macro="" textlink="">
      <xdr:nvSpPr>
        <xdr:cNvPr id="6" name="16 Rectángulo">
          <a:extLst>
            <a:ext uri="{FF2B5EF4-FFF2-40B4-BE49-F238E27FC236}">
              <a16:creationId xmlns:a16="http://schemas.microsoft.com/office/drawing/2014/main" id="{B1F5BFDE-73FD-4C92-B948-3F476987707C}"/>
            </a:ext>
          </a:extLst>
        </xdr:cNvPr>
        <xdr:cNvSpPr/>
      </xdr:nvSpPr>
      <xdr:spPr>
        <a:xfrm>
          <a:off x="9117330" y="3646095"/>
          <a:ext cx="1350198" cy="737392"/>
        </a:xfrm>
        <a:prstGeom prst="rect">
          <a:avLst/>
        </a:prstGeom>
        <a:ln>
          <a:noFill/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1800" b="1">
              <a:solidFill>
                <a:schemeClr val="bg1"/>
              </a:solidFill>
              <a:latin typeface="Champagne &amp; Limousines" panose="020B0502020202020204" pitchFamily="34" charset="0"/>
              <a:ea typeface="Champagne &amp; Limousines" panose="020B0502020202020204" pitchFamily="34" charset="0"/>
              <a:cs typeface="Candara"/>
            </a:rPr>
            <a:t>PARQUEOS</a:t>
          </a:r>
        </a:p>
      </xdr:txBody>
    </xdr:sp>
    <xdr:clientData/>
  </xdr:twoCellAnchor>
  <xdr:twoCellAnchor>
    <xdr:from>
      <xdr:col>15</xdr:col>
      <xdr:colOff>30512</xdr:colOff>
      <xdr:row>3</xdr:row>
      <xdr:rowOff>98463</xdr:rowOff>
    </xdr:from>
    <xdr:to>
      <xdr:col>15</xdr:col>
      <xdr:colOff>719885</xdr:colOff>
      <xdr:row>4</xdr:row>
      <xdr:rowOff>196369</xdr:rowOff>
    </xdr:to>
    <xdr:sp macro="" textlink="">
      <xdr:nvSpPr>
        <xdr:cNvPr id="7" name="16 Rectángulo">
          <a:extLst>
            <a:ext uri="{FF2B5EF4-FFF2-40B4-BE49-F238E27FC236}">
              <a16:creationId xmlns:a16="http://schemas.microsoft.com/office/drawing/2014/main" id="{234A2EE1-075B-4F2C-A0B8-90C7D62F7C97}"/>
            </a:ext>
          </a:extLst>
        </xdr:cNvPr>
        <xdr:cNvSpPr/>
      </xdr:nvSpPr>
      <xdr:spPr>
        <a:xfrm>
          <a:off x="8355362" y="765213"/>
          <a:ext cx="689373" cy="297931"/>
        </a:xfrm>
        <a:prstGeom prst="rect">
          <a:avLst/>
        </a:prstGeom>
        <a:ln>
          <a:noFill/>
        </a:ln>
      </xdr:spPr>
      <xdr:txBody>
        <a:bodyPr wrap="square" lIns="91139" tIns="45570" rIns="91139" bIns="45570">
          <a:noAutofit/>
        </a:bodyPr>
        <a:lstStyle>
          <a:defPPr>
            <a:defRPr lang="es-ES"/>
          </a:defPPr>
          <a:lvl1pPr marL="0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29138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45827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18741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91654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645687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374825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5103962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833099" algn="l" defTabSz="1458275" rtl="0" eaLnBrk="1" latinLnBrk="0" hangingPunct="1">
            <a:defRPr sz="2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11388" fontAlgn="base">
            <a:spcBef>
              <a:spcPct val="0"/>
            </a:spcBef>
            <a:spcAft>
              <a:spcPct val="0"/>
            </a:spcAft>
          </a:pPr>
          <a:r>
            <a:rPr lang="es-ES" sz="1400" b="1">
              <a:latin typeface="Champagne &amp; Limousines" panose="020B0502020202020204" pitchFamily="34" charset="0"/>
              <a:ea typeface="Champagne &amp; Limousines" panose="020B0502020202020204" pitchFamily="34" charset="0"/>
            </a:rPr>
            <a:t>GAZEBO Y AREA INFANTIL</a:t>
          </a:r>
        </a:p>
        <a:p>
          <a:pPr algn="ctr" defTabSz="911388" fontAlgn="base">
            <a:spcBef>
              <a:spcPct val="0"/>
            </a:spcBef>
            <a:spcAft>
              <a:spcPct val="0"/>
            </a:spcAft>
          </a:pPr>
          <a:endParaRPr lang="es-ES" sz="1600" b="1">
            <a:latin typeface="Champagne &amp; Limousines" panose="020B0502020202020204" pitchFamily="34" charset="0"/>
            <a:ea typeface="Champagne &amp; Limousines" panose="020B0502020202020204" pitchFamily="34" charset="0"/>
          </a:endParaRPr>
        </a:p>
      </xdr:txBody>
    </xdr:sp>
    <xdr:clientData/>
  </xdr:twoCellAnchor>
  <xdr:twoCellAnchor>
    <xdr:from>
      <xdr:col>15</xdr:col>
      <xdr:colOff>180975</xdr:colOff>
      <xdr:row>23</xdr:row>
      <xdr:rowOff>66674</xdr:rowOff>
    </xdr:from>
    <xdr:to>
      <xdr:col>20</xdr:col>
      <xdr:colOff>257175</xdr:colOff>
      <xdr:row>26</xdr:row>
      <xdr:rowOff>47624</xdr:rowOff>
    </xdr:to>
    <xdr:grpSp>
      <xdr:nvGrpSpPr>
        <xdr:cNvPr id="8" name="Grupo 2"/>
        <xdr:cNvGrpSpPr>
          <a:grpSpLocks/>
        </xdr:cNvGrpSpPr>
      </xdr:nvGrpSpPr>
      <xdr:grpSpPr bwMode="auto">
        <a:xfrm>
          <a:off x="8505825" y="4619624"/>
          <a:ext cx="3886200" cy="552450"/>
          <a:chOff x="815093" y="9358757"/>
          <a:chExt cx="9206861" cy="1298509"/>
        </a:xfrm>
      </xdr:grpSpPr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85544" y="9421077"/>
            <a:ext cx="3285342" cy="1236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15 Rectángulo">
            <a:extLst>
              <a:ext uri="{FF2B5EF4-FFF2-40B4-BE49-F238E27FC236}">
                <a16:creationId xmlns:a16="http://schemas.microsoft.com/office/drawing/2014/main" id="{74BFEB17-3E93-4B6B-8542-8E532893D813}"/>
              </a:ext>
            </a:extLst>
          </xdr:cNvPr>
          <xdr:cNvSpPr/>
        </xdr:nvSpPr>
        <xdr:spPr>
          <a:xfrm>
            <a:off x="815093" y="9358757"/>
            <a:ext cx="9206861" cy="985076"/>
          </a:xfrm>
          <a:prstGeom prst="rect">
            <a:avLst/>
          </a:prstGeom>
        </xdr:spPr>
        <xdr:txBody>
          <a:bodyPr wrap="square" lIns="91139" tIns="45570" rIns="91139" bIns="45570">
            <a:noAutofit/>
          </a:bodyPr>
          <a:lstStyle>
            <a:defPPr>
              <a:defRPr lang="es-ES"/>
            </a:defPPr>
            <a:lvl1pPr marL="0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729138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45827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18741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91654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645687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4374825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5103962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5833099" algn="l" defTabSz="1458275" rtl="0" eaLnBrk="1" latinLnBrk="0" hangingPunct="1">
              <a:defRPr sz="2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11388" fontAlgn="base">
              <a:lnSpc>
                <a:spcPct val="80000"/>
              </a:lnSpc>
              <a:spcBef>
                <a:spcPct val="0"/>
              </a:spcBef>
              <a:spcAft>
                <a:spcPct val="0"/>
              </a:spcAft>
            </a:pPr>
            <a:r>
              <a:rPr lang="es-ES" sz="2000" b="1" spc="300">
                <a:solidFill>
                  <a:srgbClr val="565656"/>
                </a:solidFill>
                <a:latin typeface="Candara" panose="020E0502030303020204" pitchFamily="34" charset="0"/>
              </a:rPr>
              <a:t>SITE PLAN</a:t>
            </a:r>
          </a:p>
        </xdr:txBody>
      </xdr:sp>
    </xdr:grpSp>
    <xdr:clientData/>
  </xdr:twoCellAnchor>
  <xdr:twoCellAnchor editAs="oneCell">
    <xdr:from>
      <xdr:col>11</xdr:col>
      <xdr:colOff>133350</xdr:colOff>
      <xdr:row>0</xdr:row>
      <xdr:rowOff>1</xdr:rowOff>
    </xdr:from>
    <xdr:to>
      <xdr:col>13</xdr:col>
      <xdr:colOff>161925</xdr:colOff>
      <xdr:row>2</xdr:row>
      <xdr:rowOff>180976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"/>
          <a:ext cx="1552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selection activeCell="K29" sqref="K29"/>
    </sheetView>
  </sheetViews>
  <sheetFormatPr baseColWidth="10" defaultRowHeight="15" x14ac:dyDescent="0.25"/>
  <cols>
    <col min="1" max="1" width="9.5703125" customWidth="1"/>
    <col min="2" max="2" width="6" bestFit="1" customWidth="1"/>
    <col min="3" max="3" width="4.85546875" bestFit="1" customWidth="1"/>
    <col min="4" max="4" width="7" bestFit="1" customWidth="1"/>
    <col min="5" max="5" width="4.85546875" bestFit="1" customWidth="1"/>
    <col min="6" max="6" width="6" bestFit="1" customWidth="1"/>
    <col min="7" max="7" width="4.85546875" bestFit="1" customWidth="1"/>
    <col min="8" max="9" width="7.7109375" bestFit="1" customWidth="1"/>
    <col min="10" max="10" width="6.42578125" bestFit="1" customWidth="1"/>
    <col min="11" max="11" width="14.140625" bestFit="1" customWidth="1"/>
    <col min="22" max="22" width="14.140625" bestFit="1" customWidth="1"/>
  </cols>
  <sheetData>
    <row r="1" spans="1:21" ht="15.75" thickBot="1" x14ac:dyDescent="0.3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1" ht="21" thickBot="1" x14ac:dyDescent="0.3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21" ht="15.75" thickBot="1" x14ac:dyDescent="0.3">
      <c r="A3" s="42" t="s">
        <v>1</v>
      </c>
      <c r="B3" s="55" t="s">
        <v>2</v>
      </c>
      <c r="C3" s="55"/>
      <c r="D3" s="55" t="s">
        <v>3</v>
      </c>
      <c r="E3" s="55"/>
      <c r="F3" s="55" t="s">
        <v>4</v>
      </c>
      <c r="G3" s="55"/>
      <c r="H3" s="47" t="s">
        <v>5</v>
      </c>
      <c r="I3" s="47" t="s">
        <v>6</v>
      </c>
      <c r="J3" s="47" t="s">
        <v>7</v>
      </c>
      <c r="K3" s="1" t="s">
        <v>8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thickBot="1" x14ac:dyDescent="0.3">
      <c r="A4" s="3" t="s">
        <v>9</v>
      </c>
      <c r="B4" s="4"/>
      <c r="C4" s="4"/>
      <c r="D4" s="4"/>
      <c r="E4" s="4"/>
      <c r="F4" s="4"/>
      <c r="G4" s="4"/>
      <c r="H4" s="4"/>
      <c r="I4" s="4"/>
      <c r="J4" s="4"/>
      <c r="K4" s="5"/>
      <c r="L4" s="6" t="s">
        <v>10</v>
      </c>
      <c r="M4" s="7" t="s">
        <v>11</v>
      </c>
      <c r="N4" s="7"/>
      <c r="O4" s="2"/>
      <c r="P4" s="2"/>
      <c r="Q4" s="2"/>
      <c r="R4" s="2"/>
      <c r="S4" s="2"/>
      <c r="T4" s="2"/>
      <c r="U4" s="2"/>
    </row>
    <row r="5" spans="1:21" ht="15.75" thickBot="1" x14ac:dyDescent="0.3">
      <c r="A5" s="8" t="s">
        <v>31</v>
      </c>
      <c r="B5" s="9">
        <v>89.74</v>
      </c>
      <c r="C5" s="10" t="s">
        <v>12</v>
      </c>
      <c r="D5" s="9">
        <f>+B5+11.5+F5</f>
        <v>116.39999999999999</v>
      </c>
      <c r="E5" s="10" t="s">
        <v>12</v>
      </c>
      <c r="F5" s="9">
        <v>15.16</v>
      </c>
      <c r="G5" s="10" t="s">
        <v>12</v>
      </c>
      <c r="H5" s="11">
        <v>13.7</v>
      </c>
      <c r="I5" s="12">
        <f t="shared" ref="I5:I12" si="0">D5+F5</f>
        <v>131.56</v>
      </c>
      <c r="J5" s="13" t="s">
        <v>13</v>
      </c>
      <c r="K5" s="48" t="s">
        <v>16</v>
      </c>
      <c r="L5" s="40" t="s">
        <v>14</v>
      </c>
      <c r="M5" s="14"/>
      <c r="N5" s="14"/>
    </row>
    <row r="6" spans="1:21" x14ac:dyDescent="0.25">
      <c r="A6" s="15" t="s">
        <v>32</v>
      </c>
      <c r="B6" s="9">
        <v>89.74</v>
      </c>
      <c r="C6" s="17" t="s">
        <v>12</v>
      </c>
      <c r="D6" s="18">
        <f>+B6+F6+11.98</f>
        <v>116.88</v>
      </c>
      <c r="E6" s="17" t="s">
        <v>12</v>
      </c>
      <c r="F6" s="9">
        <v>15.16</v>
      </c>
      <c r="G6" s="17" t="s">
        <v>12</v>
      </c>
      <c r="H6" s="11">
        <v>13.7</v>
      </c>
      <c r="I6" s="17">
        <f t="shared" si="0"/>
        <v>132.04</v>
      </c>
      <c r="J6" s="19" t="s">
        <v>13</v>
      </c>
      <c r="K6" s="43">
        <v>2975000</v>
      </c>
      <c r="L6" s="14"/>
      <c r="M6" s="20">
        <v>6.18</v>
      </c>
      <c r="N6" s="20"/>
    </row>
    <row r="7" spans="1:21" x14ac:dyDescent="0.25">
      <c r="A7" s="15" t="s">
        <v>33</v>
      </c>
      <c r="B7" s="16">
        <v>86.45</v>
      </c>
      <c r="C7" s="17" t="s">
        <v>12</v>
      </c>
      <c r="D7" s="16">
        <f>+B7+F7+11.98</f>
        <v>98.43</v>
      </c>
      <c r="E7" s="17" t="s">
        <v>12</v>
      </c>
      <c r="F7" s="16">
        <v>0</v>
      </c>
      <c r="G7" s="17" t="s">
        <v>12</v>
      </c>
      <c r="H7" s="17"/>
      <c r="I7" s="17">
        <f t="shared" si="0"/>
        <v>98.43</v>
      </c>
      <c r="J7" s="19" t="s">
        <v>15</v>
      </c>
      <c r="K7" s="45" t="s">
        <v>16</v>
      </c>
      <c r="L7" s="50" t="s">
        <v>17</v>
      </c>
      <c r="M7" s="50"/>
      <c r="N7" s="46"/>
    </row>
    <row r="8" spans="1:21" x14ac:dyDescent="0.25">
      <c r="A8" s="15" t="s">
        <v>34</v>
      </c>
      <c r="B8" s="16">
        <v>86.45</v>
      </c>
      <c r="C8" s="17" t="s">
        <v>12</v>
      </c>
      <c r="D8" s="18">
        <f>+B8+F8+13.18</f>
        <v>99.63</v>
      </c>
      <c r="E8" s="17" t="s">
        <v>12</v>
      </c>
      <c r="F8" s="16">
        <v>0</v>
      </c>
      <c r="G8" s="17" t="s">
        <v>12</v>
      </c>
      <c r="H8" s="17"/>
      <c r="I8" s="17">
        <f t="shared" si="0"/>
        <v>99.63</v>
      </c>
      <c r="J8" s="19" t="s">
        <v>15</v>
      </c>
      <c r="K8" s="43">
        <v>2675000</v>
      </c>
      <c r="L8" s="14">
        <v>11.5</v>
      </c>
      <c r="M8" s="20" t="s">
        <v>18</v>
      </c>
      <c r="N8" s="20"/>
    </row>
    <row r="9" spans="1:21" x14ac:dyDescent="0.25">
      <c r="A9" s="15" t="s">
        <v>35</v>
      </c>
      <c r="B9" s="16">
        <v>86.45</v>
      </c>
      <c r="C9" s="17" t="s">
        <v>12</v>
      </c>
      <c r="D9" s="16">
        <f>+B9+F9+12</f>
        <v>98.45</v>
      </c>
      <c r="E9" s="17" t="s">
        <v>12</v>
      </c>
      <c r="F9" s="16">
        <v>0</v>
      </c>
      <c r="G9" s="17" t="s">
        <v>12</v>
      </c>
      <c r="H9" s="17"/>
      <c r="I9" s="17">
        <f t="shared" si="0"/>
        <v>98.45</v>
      </c>
      <c r="J9" s="19" t="s">
        <v>19</v>
      </c>
      <c r="K9" s="43">
        <v>2625000</v>
      </c>
      <c r="L9" s="14"/>
      <c r="M9" s="20"/>
      <c r="N9" s="20"/>
    </row>
    <row r="10" spans="1:21" x14ac:dyDescent="0.25">
      <c r="A10" s="15" t="s">
        <v>36</v>
      </c>
      <c r="B10" s="16">
        <v>86.45</v>
      </c>
      <c r="C10" s="17" t="s">
        <v>12</v>
      </c>
      <c r="D10" s="18">
        <f>+B10+F10+11.5</f>
        <v>97.95</v>
      </c>
      <c r="E10" s="17" t="s">
        <v>12</v>
      </c>
      <c r="F10" s="16">
        <v>0</v>
      </c>
      <c r="G10" s="17" t="s">
        <v>12</v>
      </c>
      <c r="H10" s="17"/>
      <c r="I10" s="17">
        <f t="shared" si="0"/>
        <v>97.95</v>
      </c>
      <c r="J10" s="19" t="s">
        <v>19</v>
      </c>
      <c r="K10" s="43">
        <v>2625000</v>
      </c>
      <c r="L10" s="14"/>
      <c r="M10" s="20"/>
      <c r="N10" s="20"/>
    </row>
    <row r="11" spans="1:21" x14ac:dyDescent="0.25">
      <c r="A11" s="15" t="s">
        <v>37</v>
      </c>
      <c r="B11" s="16">
        <v>86.45</v>
      </c>
      <c r="C11" s="17" t="s">
        <v>12</v>
      </c>
      <c r="D11" s="18">
        <f>+B11+F11+11.5</f>
        <v>111.3</v>
      </c>
      <c r="E11" s="17" t="s">
        <v>12</v>
      </c>
      <c r="F11" s="16">
        <v>13.35</v>
      </c>
      <c r="G11" s="17" t="s">
        <v>12</v>
      </c>
      <c r="H11" s="17"/>
      <c r="I11" s="17">
        <f t="shared" si="0"/>
        <v>124.64999999999999</v>
      </c>
      <c r="J11" s="19" t="s">
        <v>20</v>
      </c>
      <c r="K11" s="43">
        <v>2975000</v>
      </c>
      <c r="L11" s="14"/>
      <c r="M11" s="20"/>
      <c r="N11" s="20"/>
    </row>
    <row r="12" spans="1:21" ht="15.75" thickBot="1" x14ac:dyDescent="0.3">
      <c r="A12" s="21" t="s">
        <v>38</v>
      </c>
      <c r="B12" s="16">
        <v>86.45</v>
      </c>
      <c r="C12" s="22" t="s">
        <v>12</v>
      </c>
      <c r="D12" s="23">
        <f>+B12+F12+11.5</f>
        <v>111.3</v>
      </c>
      <c r="E12" s="22" t="s">
        <v>12</v>
      </c>
      <c r="F12" s="16">
        <v>13.35</v>
      </c>
      <c r="G12" s="22" t="s">
        <v>12</v>
      </c>
      <c r="H12" s="22"/>
      <c r="I12" s="22">
        <f t="shared" si="0"/>
        <v>124.64999999999999</v>
      </c>
      <c r="J12" s="24" t="s">
        <v>20</v>
      </c>
      <c r="K12" s="43">
        <v>2975000</v>
      </c>
      <c r="L12" s="14"/>
      <c r="M12" s="20"/>
      <c r="N12" s="20"/>
    </row>
    <row r="13" spans="1:21" ht="15.75" thickBot="1" x14ac:dyDescent="0.3">
      <c r="A13" s="3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5"/>
      <c r="L13" s="25" t="s">
        <v>10</v>
      </c>
      <c r="M13" s="7" t="s">
        <v>11</v>
      </c>
      <c r="N13" s="7"/>
    </row>
    <row r="14" spans="1:21" ht="15.75" thickBot="1" x14ac:dyDescent="0.3">
      <c r="A14" s="26" t="s">
        <v>39</v>
      </c>
      <c r="B14" s="9">
        <v>89.74</v>
      </c>
      <c r="C14" s="27" t="s">
        <v>12</v>
      </c>
      <c r="D14" s="9">
        <f>+B14+F14+11.5</f>
        <v>115.44</v>
      </c>
      <c r="E14" s="27" t="s">
        <v>12</v>
      </c>
      <c r="F14" s="9">
        <v>14.2</v>
      </c>
      <c r="G14" s="27" t="s">
        <v>12</v>
      </c>
      <c r="H14" s="12">
        <v>13.63</v>
      </c>
      <c r="I14" s="28">
        <f t="shared" ref="I14:I21" si="1">D14+F14</f>
        <v>129.63999999999999</v>
      </c>
      <c r="J14" s="29" t="s">
        <v>13</v>
      </c>
      <c r="K14" s="43">
        <v>2975000</v>
      </c>
      <c r="L14" s="40" t="s">
        <v>14</v>
      </c>
      <c r="M14" s="14"/>
      <c r="N14" s="14"/>
    </row>
    <row r="15" spans="1:21" x14ac:dyDescent="0.25">
      <c r="A15" s="30" t="s">
        <v>40</v>
      </c>
      <c r="B15" s="9">
        <v>89.74</v>
      </c>
      <c r="C15" s="17" t="s">
        <v>12</v>
      </c>
      <c r="D15" s="16">
        <f>+B15+F15+11.5</f>
        <v>115.44</v>
      </c>
      <c r="E15" s="17" t="s">
        <v>12</v>
      </c>
      <c r="F15" s="9">
        <v>14.2</v>
      </c>
      <c r="G15" s="17" t="s">
        <v>12</v>
      </c>
      <c r="H15" s="12">
        <v>13.63</v>
      </c>
      <c r="I15" s="17">
        <f t="shared" si="1"/>
        <v>129.63999999999999</v>
      </c>
      <c r="J15" s="19" t="s">
        <v>13</v>
      </c>
      <c r="K15" s="43">
        <v>2925000</v>
      </c>
      <c r="L15" s="14"/>
      <c r="M15" s="20">
        <v>6.18</v>
      </c>
      <c r="N15" s="20"/>
    </row>
    <row r="16" spans="1:21" x14ac:dyDescent="0.25">
      <c r="A16" s="30" t="s">
        <v>41</v>
      </c>
      <c r="B16" s="16">
        <v>86.45</v>
      </c>
      <c r="C16" s="17" t="s">
        <v>12</v>
      </c>
      <c r="D16" s="16">
        <f>+B16+F16+11.5</f>
        <v>97.95</v>
      </c>
      <c r="E16" s="17" t="s">
        <v>12</v>
      </c>
      <c r="F16" s="16">
        <v>0</v>
      </c>
      <c r="G16" s="17" t="s">
        <v>12</v>
      </c>
      <c r="H16" s="17"/>
      <c r="I16" s="17">
        <f t="shared" si="1"/>
        <v>97.95</v>
      </c>
      <c r="J16" s="19" t="s">
        <v>15</v>
      </c>
      <c r="K16" s="43">
        <v>2650000</v>
      </c>
      <c r="L16" s="50" t="s">
        <v>17</v>
      </c>
      <c r="M16" s="50"/>
      <c r="N16" s="46"/>
    </row>
    <row r="17" spans="1:16" x14ac:dyDescent="0.25">
      <c r="A17" s="30" t="s">
        <v>42</v>
      </c>
      <c r="B17" s="16">
        <v>86.45</v>
      </c>
      <c r="C17" s="17" t="s">
        <v>12</v>
      </c>
      <c r="D17" s="16">
        <f>+B17+F17+11.5</f>
        <v>97.95</v>
      </c>
      <c r="E17" s="17" t="s">
        <v>12</v>
      </c>
      <c r="F17" s="16">
        <v>0</v>
      </c>
      <c r="G17" s="17" t="s">
        <v>12</v>
      </c>
      <c r="H17" s="17"/>
      <c r="I17" s="17">
        <f t="shared" si="1"/>
        <v>97.95</v>
      </c>
      <c r="J17" s="19" t="s">
        <v>15</v>
      </c>
      <c r="K17" s="43">
        <v>2600000</v>
      </c>
      <c r="L17" s="14">
        <v>11.5</v>
      </c>
      <c r="M17" s="20" t="s">
        <v>18</v>
      </c>
      <c r="N17" s="20"/>
    </row>
    <row r="18" spans="1:16" x14ac:dyDescent="0.25">
      <c r="A18" s="30" t="s">
        <v>43</v>
      </c>
      <c r="B18" s="16">
        <v>86.45</v>
      </c>
      <c r="C18" s="17" t="s">
        <v>12</v>
      </c>
      <c r="D18" s="16">
        <f>+B18+F18+11.5</f>
        <v>97.95</v>
      </c>
      <c r="E18" s="17" t="s">
        <v>12</v>
      </c>
      <c r="F18" s="16">
        <v>0</v>
      </c>
      <c r="G18" s="17" t="s">
        <v>12</v>
      </c>
      <c r="H18" s="17"/>
      <c r="I18" s="17">
        <f t="shared" si="1"/>
        <v>97.95</v>
      </c>
      <c r="J18" s="19" t="s">
        <v>19</v>
      </c>
      <c r="K18" s="43">
        <v>2550000</v>
      </c>
      <c r="L18" s="14"/>
      <c r="M18" s="20"/>
      <c r="N18" s="20"/>
    </row>
    <row r="19" spans="1:16" x14ac:dyDescent="0.25">
      <c r="A19" s="30" t="s">
        <v>44</v>
      </c>
      <c r="B19" s="16">
        <v>86.45</v>
      </c>
      <c r="C19" s="17" t="s">
        <v>12</v>
      </c>
      <c r="D19" s="16">
        <f>+B19+F19+13.5</f>
        <v>99.95</v>
      </c>
      <c r="E19" s="17" t="s">
        <v>12</v>
      </c>
      <c r="F19" s="16">
        <v>0</v>
      </c>
      <c r="G19" s="17" t="s">
        <v>12</v>
      </c>
      <c r="H19" s="17"/>
      <c r="I19" s="17">
        <f t="shared" si="1"/>
        <v>99.95</v>
      </c>
      <c r="J19" s="19" t="s">
        <v>19</v>
      </c>
      <c r="K19" s="45">
        <v>2500000</v>
      </c>
      <c r="L19" s="14"/>
      <c r="M19" s="20"/>
      <c r="N19" s="20"/>
    </row>
    <row r="20" spans="1:16" x14ac:dyDescent="0.25">
      <c r="A20" s="30" t="s">
        <v>45</v>
      </c>
      <c r="B20" s="16">
        <v>86.45</v>
      </c>
      <c r="C20" s="17" t="s">
        <v>12</v>
      </c>
      <c r="D20" s="18">
        <f>+B20+F20+13.5</f>
        <v>113.3</v>
      </c>
      <c r="E20" s="17" t="s">
        <v>12</v>
      </c>
      <c r="F20" s="16">
        <v>13.35</v>
      </c>
      <c r="G20" s="17" t="s">
        <v>12</v>
      </c>
      <c r="H20" s="17"/>
      <c r="I20" s="17">
        <f t="shared" si="1"/>
        <v>126.64999999999999</v>
      </c>
      <c r="J20" s="19" t="s">
        <v>20</v>
      </c>
      <c r="K20" s="43">
        <v>2925000</v>
      </c>
      <c r="L20" s="14"/>
      <c r="M20" s="20"/>
      <c r="N20" s="20"/>
    </row>
    <row r="21" spans="1:16" ht="15.75" thickBot="1" x14ac:dyDescent="0.3">
      <c r="A21" s="21" t="s">
        <v>46</v>
      </c>
      <c r="B21" s="16">
        <v>86.45</v>
      </c>
      <c r="C21" s="22" t="s">
        <v>12</v>
      </c>
      <c r="D21" s="23">
        <f>+B21+F21+11.5</f>
        <v>111.3</v>
      </c>
      <c r="E21" s="22" t="s">
        <v>12</v>
      </c>
      <c r="F21" s="16">
        <v>13.35</v>
      </c>
      <c r="G21" s="22" t="s">
        <v>12</v>
      </c>
      <c r="H21" s="22"/>
      <c r="I21" s="22">
        <f t="shared" si="1"/>
        <v>124.64999999999999</v>
      </c>
      <c r="J21" s="24" t="s">
        <v>20</v>
      </c>
      <c r="K21" s="43">
        <v>2925000</v>
      </c>
      <c r="L21" s="14"/>
      <c r="M21" s="20"/>
      <c r="N21" s="20"/>
    </row>
    <row r="22" spans="1:16" ht="15.75" thickBot="1" x14ac:dyDescent="0.3">
      <c r="A22" s="3" t="s">
        <v>22</v>
      </c>
      <c r="B22" s="4"/>
      <c r="C22" s="4"/>
      <c r="D22" s="4"/>
      <c r="E22" s="4"/>
      <c r="F22" s="4"/>
      <c r="G22" s="4"/>
      <c r="H22" s="4"/>
      <c r="I22" s="4"/>
      <c r="J22" s="4"/>
      <c r="K22" s="5"/>
      <c r="L22" s="25" t="s">
        <v>10</v>
      </c>
      <c r="M22" s="7" t="s">
        <v>11</v>
      </c>
      <c r="N22" s="7"/>
    </row>
    <row r="23" spans="1:16" ht="15.75" thickBot="1" x14ac:dyDescent="0.3">
      <c r="A23" s="31" t="s">
        <v>47</v>
      </c>
      <c r="B23" s="9">
        <v>89.74</v>
      </c>
      <c r="C23" s="10" t="s">
        <v>12</v>
      </c>
      <c r="D23" s="32">
        <f t="shared" ref="D23:D30" si="2">+B23+F23+11.5</f>
        <v>116.39999999999999</v>
      </c>
      <c r="E23" s="10" t="s">
        <v>12</v>
      </c>
      <c r="F23" s="9">
        <v>15.16</v>
      </c>
      <c r="G23" s="10" t="s">
        <v>12</v>
      </c>
      <c r="H23" s="11">
        <v>13</v>
      </c>
      <c r="I23" s="12">
        <f t="shared" ref="I23:I30" si="3">D23+F23</f>
        <v>131.56</v>
      </c>
      <c r="J23" s="13" t="s">
        <v>13</v>
      </c>
      <c r="K23" s="45" t="s">
        <v>16</v>
      </c>
      <c r="L23" s="40" t="s">
        <v>14</v>
      </c>
      <c r="M23" s="14"/>
      <c r="N23" s="14"/>
    </row>
    <row r="24" spans="1:16" x14ac:dyDescent="0.25">
      <c r="A24" s="30" t="s">
        <v>48</v>
      </c>
      <c r="B24" s="9">
        <v>89.74</v>
      </c>
      <c r="C24" s="17" t="s">
        <v>12</v>
      </c>
      <c r="D24" s="18">
        <f t="shared" si="2"/>
        <v>116.39999999999999</v>
      </c>
      <c r="E24" s="17" t="s">
        <v>12</v>
      </c>
      <c r="F24" s="9">
        <v>15.16</v>
      </c>
      <c r="G24" s="17" t="s">
        <v>12</v>
      </c>
      <c r="H24" s="11">
        <v>13</v>
      </c>
      <c r="I24" s="17">
        <f t="shared" si="3"/>
        <v>131.56</v>
      </c>
      <c r="J24" s="19" t="s">
        <v>13</v>
      </c>
      <c r="K24" s="45" t="s">
        <v>16</v>
      </c>
      <c r="L24" s="14"/>
      <c r="M24" s="20">
        <v>6.18</v>
      </c>
      <c r="N24" s="20"/>
    </row>
    <row r="25" spans="1:16" x14ac:dyDescent="0.25">
      <c r="A25" s="30" t="s">
        <v>49</v>
      </c>
      <c r="B25" s="16">
        <v>86.45</v>
      </c>
      <c r="C25" s="17" t="s">
        <v>12</v>
      </c>
      <c r="D25" s="18">
        <f t="shared" si="2"/>
        <v>97.95</v>
      </c>
      <c r="E25" s="17" t="s">
        <v>12</v>
      </c>
      <c r="F25" s="16">
        <v>0</v>
      </c>
      <c r="G25" s="17" t="s">
        <v>12</v>
      </c>
      <c r="H25" s="17"/>
      <c r="I25" s="17">
        <f t="shared" si="3"/>
        <v>97.95</v>
      </c>
      <c r="J25" s="19" t="s">
        <v>15</v>
      </c>
      <c r="K25" s="43">
        <v>2675000</v>
      </c>
      <c r="L25" s="41" t="s">
        <v>17</v>
      </c>
      <c r="M25" s="33"/>
      <c r="N25" s="33"/>
    </row>
    <row r="26" spans="1:16" x14ac:dyDescent="0.25">
      <c r="A26" s="30" t="s">
        <v>50</v>
      </c>
      <c r="B26" s="16">
        <v>86.45</v>
      </c>
      <c r="C26" s="17" t="s">
        <v>12</v>
      </c>
      <c r="D26" s="16">
        <f t="shared" si="2"/>
        <v>97.95</v>
      </c>
      <c r="E26" s="17" t="s">
        <v>12</v>
      </c>
      <c r="F26" s="16">
        <v>0</v>
      </c>
      <c r="G26" s="17" t="s">
        <v>12</v>
      </c>
      <c r="H26" s="17"/>
      <c r="I26" s="17">
        <f t="shared" si="3"/>
        <v>97.95</v>
      </c>
      <c r="J26" s="19" t="s">
        <v>15</v>
      </c>
      <c r="K26" s="43">
        <v>2675000</v>
      </c>
      <c r="L26" s="14">
        <v>11.5</v>
      </c>
      <c r="M26" s="20" t="s">
        <v>18</v>
      </c>
      <c r="N26" s="20"/>
    </row>
    <row r="27" spans="1:16" x14ac:dyDescent="0.25">
      <c r="A27" s="30" t="s">
        <v>51</v>
      </c>
      <c r="B27" s="16">
        <v>86.45</v>
      </c>
      <c r="C27" s="17" t="s">
        <v>12</v>
      </c>
      <c r="D27" s="16">
        <f t="shared" si="2"/>
        <v>97.95</v>
      </c>
      <c r="E27" s="17" t="s">
        <v>12</v>
      </c>
      <c r="F27" s="16">
        <v>0</v>
      </c>
      <c r="G27" s="17" t="s">
        <v>12</v>
      </c>
      <c r="H27" s="17"/>
      <c r="I27" s="17">
        <f t="shared" si="3"/>
        <v>97.95</v>
      </c>
      <c r="J27" s="19" t="s">
        <v>19</v>
      </c>
      <c r="K27" s="45" t="s">
        <v>16</v>
      </c>
      <c r="O27" t="s">
        <v>23</v>
      </c>
      <c r="P27" t="s">
        <v>24</v>
      </c>
    </row>
    <row r="28" spans="1:16" x14ac:dyDescent="0.25">
      <c r="A28" s="30" t="s">
        <v>52</v>
      </c>
      <c r="B28" s="16">
        <v>86.45</v>
      </c>
      <c r="C28" s="17" t="s">
        <v>12</v>
      </c>
      <c r="D28" s="16">
        <f t="shared" si="2"/>
        <v>97.95</v>
      </c>
      <c r="E28" s="17" t="s">
        <v>12</v>
      </c>
      <c r="F28" s="16">
        <v>0</v>
      </c>
      <c r="G28" s="17" t="s">
        <v>12</v>
      </c>
      <c r="H28" s="17"/>
      <c r="I28" s="17">
        <f t="shared" si="3"/>
        <v>97.95</v>
      </c>
      <c r="J28" s="19" t="s">
        <v>19</v>
      </c>
      <c r="K28" s="45" t="s">
        <v>16</v>
      </c>
      <c r="O28" t="s">
        <v>25</v>
      </c>
      <c r="P28" t="s">
        <v>26</v>
      </c>
    </row>
    <row r="29" spans="1:16" x14ac:dyDescent="0.25">
      <c r="A29" s="30" t="s">
        <v>53</v>
      </c>
      <c r="B29" s="16">
        <v>86.45</v>
      </c>
      <c r="C29" s="17" t="s">
        <v>12</v>
      </c>
      <c r="D29" s="16">
        <f t="shared" si="2"/>
        <v>111.3</v>
      </c>
      <c r="E29" s="17" t="s">
        <v>12</v>
      </c>
      <c r="F29" s="16">
        <v>13.35</v>
      </c>
      <c r="G29" s="17" t="s">
        <v>12</v>
      </c>
      <c r="H29" s="17"/>
      <c r="I29" s="17">
        <f t="shared" si="3"/>
        <v>124.64999999999999</v>
      </c>
      <c r="J29" s="19" t="s">
        <v>20</v>
      </c>
      <c r="K29" s="45" t="s">
        <v>16</v>
      </c>
      <c r="O29" t="s">
        <v>27</v>
      </c>
    </row>
    <row r="30" spans="1:16" ht="15.75" thickBot="1" x14ac:dyDescent="0.3">
      <c r="A30" s="34" t="s">
        <v>54</v>
      </c>
      <c r="B30" s="44">
        <v>86.45</v>
      </c>
      <c r="C30" s="35" t="s">
        <v>12</v>
      </c>
      <c r="D30" s="36">
        <f t="shared" si="2"/>
        <v>111.3</v>
      </c>
      <c r="E30" s="35" t="s">
        <v>12</v>
      </c>
      <c r="F30" s="44">
        <v>13.35</v>
      </c>
      <c r="G30" s="35" t="s">
        <v>12</v>
      </c>
      <c r="H30" s="35"/>
      <c r="I30" s="37">
        <f t="shared" si="3"/>
        <v>124.64999999999999</v>
      </c>
      <c r="J30" s="37" t="s">
        <v>20</v>
      </c>
      <c r="K30" s="49">
        <v>2975000</v>
      </c>
      <c r="O30" t="s">
        <v>56</v>
      </c>
    </row>
    <row r="31" spans="1:16" x14ac:dyDescent="0.25">
      <c r="K31" s="38"/>
      <c r="O31" t="s">
        <v>57</v>
      </c>
    </row>
    <row r="32" spans="1:16" x14ac:dyDescent="0.25">
      <c r="A32" t="s">
        <v>28</v>
      </c>
      <c r="O32" t="s">
        <v>29</v>
      </c>
    </row>
    <row r="33" spans="11:15" x14ac:dyDescent="0.25">
      <c r="K33" s="39"/>
      <c r="O33" t="s">
        <v>30</v>
      </c>
    </row>
  </sheetData>
  <mergeCells count="7">
    <mergeCell ref="L16:M16"/>
    <mergeCell ref="A1:K1"/>
    <mergeCell ref="A2:K2"/>
    <mergeCell ref="B3:C3"/>
    <mergeCell ref="D3:E3"/>
    <mergeCell ref="F3:G3"/>
    <mergeCell ref="L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8" orientation="landscape" horizontalDpi="4294967293" verticalDpi="4294967293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diciembre 2019</vt:lpstr>
      <vt:lpstr>'1 diciembre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Eudad Feria</dc:creator>
  <cp:lastModifiedBy>Ing. Eudad Feria</cp:lastModifiedBy>
  <cp:lastPrinted>2019-12-03T17:22:36Z</cp:lastPrinted>
  <dcterms:created xsi:type="dcterms:W3CDTF">2018-12-12T19:40:58Z</dcterms:created>
  <dcterms:modified xsi:type="dcterms:W3CDTF">2019-12-06T16:10:31Z</dcterms:modified>
</cp:coreProperties>
</file>