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Eudad Feria\Desktop\2021\MADRIGAL 5\"/>
    </mc:Choice>
  </mc:AlternateContent>
  <bookViews>
    <workbookView xWindow="0" yWindow="0" windowWidth="28800" windowHeight="12330"/>
  </bookViews>
  <sheets>
    <sheet name="enero 2021" sheetId="6" r:id="rId1"/>
  </sheets>
  <definedNames>
    <definedName name="_xlnm.Print_Area" localSheetId="0">'enero 2021'!$A$1:$X$37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6" l="1"/>
  <c r="D29" i="6" l="1"/>
  <c r="D20" i="6"/>
  <c r="H20" i="6" s="1"/>
  <c r="D21" i="6"/>
  <c r="H12" i="6"/>
  <c r="H11" i="6"/>
  <c r="D12" i="6"/>
  <c r="D11" i="6"/>
  <c r="D28" i="6"/>
  <c r="D19" i="6"/>
  <c r="D10" i="6"/>
  <c r="D27" i="6"/>
  <c r="H27" i="6" s="1"/>
  <c r="D18" i="6"/>
  <c r="D9" i="6"/>
  <c r="D26" i="6"/>
  <c r="D17" i="6"/>
  <c r="D8" i="6"/>
  <c r="H8" i="6" s="1"/>
  <c r="D7" i="6"/>
  <c r="D25" i="6"/>
  <c r="H25" i="6" s="1"/>
  <c r="D16" i="6"/>
  <c r="H7" i="6"/>
  <c r="H24" i="6"/>
  <c r="D24" i="6"/>
  <c r="H15" i="6"/>
  <c r="D15" i="6"/>
  <c r="H6" i="6"/>
  <c r="D6" i="6"/>
  <c r="D23" i="6"/>
  <c r="H23" i="6" s="1"/>
  <c r="D14" i="6"/>
  <c r="H16" i="6"/>
  <c r="H14" i="6"/>
  <c r="H10" i="6"/>
  <c r="H9" i="6"/>
  <c r="H5" i="6"/>
  <c r="H28" i="6"/>
  <c r="H26" i="6"/>
  <c r="D5" i="6"/>
  <c r="H21" i="6" l="1"/>
  <c r="H30" i="6" l="1"/>
  <c r="H29" i="6"/>
  <c r="H19" i="6"/>
  <c r="H18" i="6"/>
  <c r="H17" i="6"/>
  <c r="Q8" i="6"/>
</calcChain>
</file>

<file path=xl/comments1.xml><?xml version="1.0" encoding="utf-8"?>
<comments xmlns="http://schemas.openxmlformats.org/spreadsheetml/2006/main">
  <authors>
    <author>usuario</author>
  </authors>
  <commentList>
    <comment ref="M20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antes tenia 2,925,000.00</t>
        </r>
      </text>
    </comment>
  </commentList>
</comments>
</file>

<file path=xl/sharedStrings.xml><?xml version="1.0" encoding="utf-8"?>
<sst xmlns="http://schemas.openxmlformats.org/spreadsheetml/2006/main" count="170" uniqueCount="56">
  <si>
    <t># APTO</t>
  </si>
  <si>
    <r>
      <t>mts</t>
    </r>
    <r>
      <rPr>
        <vertAlign val="superscript"/>
        <sz val="10"/>
        <rFont val="Arial"/>
        <family val="2"/>
      </rPr>
      <t>2</t>
    </r>
  </si>
  <si>
    <r>
      <t>1</t>
    </r>
    <r>
      <rPr>
        <vertAlign val="superscript"/>
        <sz val="10"/>
        <rFont val="Arial"/>
        <family val="2"/>
      </rPr>
      <t>ro</t>
    </r>
  </si>
  <si>
    <r>
      <t>2</t>
    </r>
    <r>
      <rPr>
        <vertAlign val="superscript"/>
        <sz val="10"/>
        <rFont val="Arial"/>
        <family val="2"/>
      </rPr>
      <t>do</t>
    </r>
  </si>
  <si>
    <t>VENDIDO</t>
  </si>
  <si>
    <t>Parqueos por Apartamento</t>
  </si>
  <si>
    <r>
      <t>3</t>
    </r>
    <r>
      <rPr>
        <vertAlign val="superscript"/>
        <sz val="10"/>
        <rFont val="Arial"/>
        <family val="2"/>
      </rPr>
      <t>ro</t>
    </r>
  </si>
  <si>
    <r>
      <t>4</t>
    </r>
    <r>
      <rPr>
        <vertAlign val="superscript"/>
        <sz val="10"/>
        <rFont val="Arial"/>
        <family val="2"/>
      </rPr>
      <t>to</t>
    </r>
  </si>
  <si>
    <t>1er. Nivel Incluye terraza abierta de +/- 14.5 M2 en area  cerrada</t>
  </si>
  <si>
    <t>4to. Nivel con terraza techada de 14 m2 en 5to. Nivel</t>
  </si>
  <si>
    <t>1A</t>
  </si>
  <si>
    <t>2A</t>
  </si>
  <si>
    <t>3A</t>
  </si>
  <si>
    <t>4A</t>
  </si>
  <si>
    <t>5A</t>
  </si>
  <si>
    <t>6A</t>
  </si>
  <si>
    <t>7A</t>
  </si>
  <si>
    <t>8A</t>
  </si>
  <si>
    <t>1B</t>
  </si>
  <si>
    <t>2B</t>
  </si>
  <si>
    <t>3B</t>
  </si>
  <si>
    <t>4B</t>
  </si>
  <si>
    <t>5B</t>
  </si>
  <si>
    <t>6B</t>
  </si>
  <si>
    <t>7B</t>
  </si>
  <si>
    <t>8B</t>
  </si>
  <si>
    <t>1C</t>
  </si>
  <si>
    <t>2C</t>
  </si>
  <si>
    <t>3C</t>
  </si>
  <si>
    <t>4C</t>
  </si>
  <si>
    <t>5C</t>
  </si>
  <si>
    <t>6C</t>
  </si>
  <si>
    <t>7C</t>
  </si>
  <si>
    <t>8C</t>
  </si>
  <si>
    <t>Zona</t>
  </si>
  <si>
    <t>M2 Total</t>
  </si>
  <si>
    <t>M2 / Apto</t>
  </si>
  <si>
    <t>Escalera (50% p/apto)</t>
  </si>
  <si>
    <t xml:space="preserve">Areas Comunes </t>
  </si>
  <si>
    <t>Proyecto  Madrigal 5</t>
  </si>
  <si>
    <t>Area Neta</t>
  </si>
  <si>
    <t>Area Bruta</t>
  </si>
  <si>
    <t>Terraza</t>
  </si>
  <si>
    <t>Jardín</t>
  </si>
  <si>
    <t>Area Total</t>
  </si>
  <si>
    <t>Nivel</t>
  </si>
  <si>
    <t>Precios</t>
  </si>
  <si>
    <t xml:space="preserve">   Edificio A</t>
  </si>
  <si>
    <t xml:space="preserve">   Edificio B</t>
  </si>
  <si>
    <t xml:space="preserve">   Edificio C</t>
  </si>
  <si>
    <t>INICIAL:</t>
  </si>
  <si>
    <t>SEPARACION: RD$ 10,000.00</t>
  </si>
  <si>
    <t xml:space="preserve">      Resto Contra Entrega</t>
  </si>
  <si>
    <t xml:space="preserve">      20% durante proceso de construcción.</t>
  </si>
  <si>
    <t>ENTREGA:     1ER.SEMESTRE 2022</t>
  </si>
  <si>
    <t>Lista de Precios a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</si>
</sst>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RD$&quot;#,##0.00_);[Red]\(&quot;RD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i/>
      <sz val="16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3"/>
      <name val="Century Gothic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wrapText="1"/>
    </xf>
    <xf numFmtId="0" fontId="5" fillId="0" borderId="0" xfId="0" applyFont="1" applyAlignment="1"/>
    <xf numFmtId="43" fontId="0" fillId="0" borderId="0" xfId="0" applyNumberFormat="1"/>
    <xf numFmtId="43" fontId="0" fillId="0" borderId="0" xfId="1" applyFont="1"/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2" fillId="0" borderId="0" xfId="2" applyFont="1" applyFill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5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4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2" fontId="0" fillId="0" borderId="0" xfId="0" applyNumberFormat="1" applyBorder="1"/>
    <xf numFmtId="0" fontId="14" fillId="0" borderId="0" xfId="0" applyFont="1" applyAlignment="1"/>
    <xf numFmtId="2" fontId="0" fillId="0" borderId="0" xfId="0" applyNumberFormat="1" applyFill="1" applyBorder="1" applyAlignment="1"/>
    <xf numFmtId="0" fontId="6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14" fillId="0" borderId="0" xfId="0" applyFont="1" applyAlignment="1">
      <alignment vertical="center"/>
    </xf>
    <xf numFmtId="164" fontId="0" fillId="0" borderId="0" xfId="0" applyNumberFormat="1"/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18" xfId="0" applyFon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6" fillId="0" borderId="7" xfId="0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4" fontId="2" fillId="0" borderId="27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2" fontId="6" fillId="0" borderId="16" xfId="1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4" fontId="0" fillId="0" borderId="28" xfId="2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44" fontId="2" fillId="0" borderId="28" xfId="2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2" fontId="0" fillId="0" borderId="16" xfId="0" applyNumberForma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44" fontId="0" fillId="0" borderId="30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6" xfId="1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2" fontId="0" fillId="0" borderId="24" xfId="0" applyNumberForma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43" fontId="14" fillId="0" borderId="0" xfId="1" applyFont="1"/>
    <xf numFmtId="0" fontId="17" fillId="0" borderId="0" xfId="0" applyFont="1" applyAlignment="1">
      <alignment horizontal="center"/>
    </xf>
    <xf numFmtId="43" fontId="14" fillId="0" borderId="0" xfId="0" applyNumberFormat="1" applyFont="1"/>
    <xf numFmtId="43" fontId="18" fillId="0" borderId="0" xfId="1" applyFont="1"/>
    <xf numFmtId="0" fontId="12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44" fontId="2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9933"/>
      <color rgb="FFFFE6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98051</xdr:colOff>
      <xdr:row>5</xdr:row>
      <xdr:rowOff>52116</xdr:rowOff>
    </xdr:from>
    <xdr:to>
      <xdr:col>23</xdr:col>
      <xdr:colOff>687274</xdr:colOff>
      <xdr:row>26</xdr:row>
      <xdr:rowOff>133919</xdr:rowOff>
    </xdr:to>
    <xdr:grpSp>
      <xdr:nvGrpSpPr>
        <xdr:cNvPr id="2" name="Grupo 1"/>
        <xdr:cNvGrpSpPr/>
      </xdr:nvGrpSpPr>
      <xdr:grpSpPr>
        <a:xfrm>
          <a:off x="6093198" y="1295969"/>
          <a:ext cx="4645752" cy="4452097"/>
          <a:chOff x="5981139" y="690847"/>
          <a:chExt cx="4546227" cy="4138332"/>
        </a:xfrm>
      </xdr:grpSpPr>
      <xdr:pic>
        <xdr:nvPicPr>
          <xdr:cNvPr id="3" name="Imagen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129" b="1785"/>
          <a:stretch>
            <a:fillRect/>
          </a:stretch>
        </xdr:blipFill>
        <xdr:spPr bwMode="auto">
          <a:xfrm>
            <a:off x="5981139" y="690847"/>
            <a:ext cx="4546227" cy="41383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16 Rectángulo">
            <a:extLst>
              <a:ext uri="{FF2B5EF4-FFF2-40B4-BE49-F238E27FC236}">
                <a16:creationId xmlns:a16="http://schemas.microsoft.com/office/drawing/2014/main" id="{BB205DF7-4173-4818-B906-AFE541520162}"/>
              </a:ext>
            </a:extLst>
          </xdr:cNvPr>
          <xdr:cNvSpPr/>
        </xdr:nvSpPr>
        <xdr:spPr>
          <a:xfrm>
            <a:off x="7782275" y="1490332"/>
            <a:ext cx="734712" cy="256182"/>
          </a:xfrm>
          <a:prstGeom prst="rect">
            <a:avLst/>
          </a:prstGeom>
          <a:solidFill>
            <a:srgbClr val="FFE699">
              <a:alpha val="29020"/>
            </a:srgbClr>
          </a:solidFill>
          <a:ln>
            <a:solidFill>
              <a:sysClr val="windowText" lastClr="000000"/>
            </a:solidFill>
          </a:ln>
        </xdr:spPr>
        <xdr:txBody>
          <a:bodyPr wrap="square" lIns="91139" tIns="45570" rIns="91139" bIns="45570">
            <a:noAutofit/>
          </a:bodyPr>
          <a:lstStyle>
            <a:defPPr>
              <a:defRPr lang="es-ES"/>
            </a:defPPr>
            <a:lvl1pPr marL="0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729138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45827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218741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91654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645687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437482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510396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583309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11388" fontAlgn="base">
              <a:spcBef>
                <a:spcPct val="0"/>
              </a:spcBef>
              <a:spcAft>
                <a:spcPct val="0"/>
              </a:spcAft>
            </a:pPr>
            <a:r>
              <a:rPr lang="es-ES" sz="1600" b="1">
                <a:latin typeface="Champagne &amp; Limousines" panose="020B0502020202020204" pitchFamily="34" charset="0"/>
                <a:ea typeface="Champagne &amp; Limousines" panose="020B0502020202020204" pitchFamily="34" charset="0"/>
                <a:cs typeface="Candara"/>
              </a:rPr>
              <a:t>Edif B</a:t>
            </a:r>
          </a:p>
        </xdr:txBody>
      </xdr:sp>
      <xdr:sp macro="" textlink="">
        <xdr:nvSpPr>
          <xdr:cNvPr id="5" name="16 Rectángulo">
            <a:extLst>
              <a:ext uri="{FF2B5EF4-FFF2-40B4-BE49-F238E27FC236}">
                <a16:creationId xmlns:a16="http://schemas.microsoft.com/office/drawing/2014/main" id="{B1F5BFDE-73FD-4C92-B948-3F476987707C}"/>
              </a:ext>
            </a:extLst>
          </xdr:cNvPr>
          <xdr:cNvSpPr/>
        </xdr:nvSpPr>
        <xdr:spPr>
          <a:xfrm>
            <a:off x="7736766" y="2991696"/>
            <a:ext cx="1087262" cy="396426"/>
          </a:xfrm>
          <a:prstGeom prst="rect">
            <a:avLst/>
          </a:prstGeom>
          <a:ln>
            <a:solidFill>
              <a:schemeClr val="bg1"/>
            </a:solidFill>
          </a:ln>
        </xdr:spPr>
        <xdr:txBody>
          <a:bodyPr wrap="square" lIns="91139" tIns="45570" rIns="91139" bIns="45570">
            <a:noAutofit/>
          </a:bodyPr>
          <a:lstStyle>
            <a:defPPr>
              <a:defRPr lang="es-ES"/>
            </a:defPPr>
            <a:lvl1pPr marL="0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729138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45827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218741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91654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645687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437482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510396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583309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11388" fontAlgn="base">
              <a:spcBef>
                <a:spcPct val="0"/>
              </a:spcBef>
              <a:spcAft>
                <a:spcPct val="0"/>
              </a:spcAft>
            </a:pPr>
            <a:r>
              <a:rPr lang="es-ES" sz="2000" b="1">
                <a:solidFill>
                  <a:schemeClr val="bg1"/>
                </a:solidFill>
                <a:latin typeface="Champagne &amp; Limousines" panose="020B0502020202020204" pitchFamily="34" charset="0"/>
                <a:ea typeface="Champagne &amp; Limousines" panose="020B0502020202020204" pitchFamily="34" charset="0"/>
                <a:cs typeface="Candara"/>
              </a:rPr>
              <a:t>Parqueos</a:t>
            </a:r>
          </a:p>
        </xdr:txBody>
      </xdr:sp>
      <xdr:sp macro="" textlink="">
        <xdr:nvSpPr>
          <xdr:cNvPr id="6" name="16 Rectángulo">
            <a:extLst>
              <a:ext uri="{FF2B5EF4-FFF2-40B4-BE49-F238E27FC236}">
                <a16:creationId xmlns:a16="http://schemas.microsoft.com/office/drawing/2014/main" id="{234A2EE1-075B-4F2C-A0B8-90C7D62F7C97}"/>
              </a:ext>
            </a:extLst>
          </xdr:cNvPr>
          <xdr:cNvSpPr/>
        </xdr:nvSpPr>
        <xdr:spPr>
          <a:xfrm>
            <a:off x="6499275" y="1229617"/>
            <a:ext cx="1129480" cy="475233"/>
          </a:xfrm>
          <a:prstGeom prst="rect">
            <a:avLst/>
          </a:prstGeom>
          <a:solidFill>
            <a:srgbClr val="FFE699">
              <a:alpha val="56000"/>
            </a:srgbClr>
          </a:solidFill>
          <a:ln>
            <a:solidFill>
              <a:schemeClr val="tx1"/>
            </a:solidFill>
          </a:ln>
        </xdr:spPr>
        <xdr:txBody>
          <a:bodyPr wrap="square" lIns="91139" tIns="45570" rIns="91139" bIns="45570">
            <a:noAutofit/>
          </a:bodyPr>
          <a:lstStyle>
            <a:defPPr>
              <a:defRPr lang="es-ES"/>
            </a:defPPr>
            <a:lvl1pPr marL="0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729138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45827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218741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91654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645687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437482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510396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583309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11388" fontAlgn="base">
              <a:spcBef>
                <a:spcPct val="0"/>
              </a:spcBef>
              <a:spcAft>
                <a:spcPct val="0"/>
              </a:spcAft>
            </a:pPr>
            <a:r>
              <a:rPr lang="es-ES" sz="1600" b="1">
                <a:latin typeface="Champagne &amp; Limousines" panose="020B0502020202020204" pitchFamily="34" charset="0"/>
                <a:ea typeface="Champagne &amp; Limousines" panose="020B0502020202020204" pitchFamily="34" charset="0"/>
              </a:rPr>
              <a:t>Gazebo y Area Infantil</a:t>
            </a:r>
          </a:p>
          <a:p>
            <a:pPr algn="ctr" defTabSz="911388" fontAlgn="base">
              <a:spcBef>
                <a:spcPct val="0"/>
              </a:spcBef>
              <a:spcAft>
                <a:spcPct val="0"/>
              </a:spcAft>
            </a:pPr>
            <a:endParaRPr lang="es-ES" sz="1600" b="1">
              <a:latin typeface="Champagne &amp; Limousines" panose="020B0502020202020204" pitchFamily="34" charset="0"/>
              <a:ea typeface="Champagne &amp; Limousines" panose="020B0502020202020204" pitchFamily="34" charset="0"/>
            </a:endParaRPr>
          </a:p>
        </xdr:txBody>
      </xdr:sp>
    </xdr:grpSp>
    <xdr:clientData/>
  </xdr:twoCellAnchor>
  <xdr:twoCellAnchor>
    <xdr:from>
      <xdr:col>21</xdr:col>
      <xdr:colOff>683559</xdr:colOff>
      <xdr:row>1</xdr:row>
      <xdr:rowOff>21846</xdr:rowOff>
    </xdr:from>
    <xdr:to>
      <xdr:col>23</xdr:col>
      <xdr:colOff>653962</xdr:colOff>
      <xdr:row>3</xdr:row>
      <xdr:rowOff>92443</xdr:rowOff>
    </xdr:to>
    <xdr:grpSp>
      <xdr:nvGrpSpPr>
        <xdr:cNvPr id="7" name="Grupo 2"/>
        <xdr:cNvGrpSpPr>
          <a:grpSpLocks/>
        </xdr:cNvGrpSpPr>
      </xdr:nvGrpSpPr>
      <xdr:grpSpPr bwMode="auto">
        <a:xfrm>
          <a:off x="9211235" y="301993"/>
          <a:ext cx="1494403" cy="563656"/>
          <a:chOff x="5430471" y="9358757"/>
          <a:chExt cx="3540415" cy="1298509"/>
        </a:xfrm>
      </xdr:grpSpPr>
      <xdr:pic>
        <xdr:nvPicPr>
          <xdr:cNvPr id="8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85544" y="9421077"/>
            <a:ext cx="3285342" cy="1236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15 Rectángulo">
            <a:extLst>
              <a:ext uri="{FF2B5EF4-FFF2-40B4-BE49-F238E27FC236}">
                <a16:creationId xmlns:a16="http://schemas.microsoft.com/office/drawing/2014/main" id="{74BFEB17-3E93-4B6B-8542-8E532893D813}"/>
              </a:ext>
            </a:extLst>
          </xdr:cNvPr>
          <xdr:cNvSpPr/>
        </xdr:nvSpPr>
        <xdr:spPr>
          <a:xfrm>
            <a:off x="5430471" y="9358757"/>
            <a:ext cx="3424700" cy="985076"/>
          </a:xfrm>
          <a:prstGeom prst="rect">
            <a:avLst/>
          </a:prstGeom>
        </xdr:spPr>
        <xdr:txBody>
          <a:bodyPr wrap="square" lIns="91139" tIns="45570" rIns="91139" bIns="45570">
            <a:noAutofit/>
          </a:bodyPr>
          <a:lstStyle>
            <a:defPPr>
              <a:defRPr lang="es-ES"/>
            </a:defPPr>
            <a:lvl1pPr marL="0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729138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45827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218741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91654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645687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437482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510396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583309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11388" fontAlgn="base">
              <a:lnSpc>
                <a:spcPct val="80000"/>
              </a:lnSpc>
              <a:spcBef>
                <a:spcPct val="0"/>
              </a:spcBef>
              <a:spcAft>
                <a:spcPct val="0"/>
              </a:spcAft>
            </a:pPr>
            <a:endParaRPr lang="es-ES" sz="2000" b="1" spc="300">
              <a:solidFill>
                <a:srgbClr val="565656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 editAs="oneCell">
    <xdr:from>
      <xdr:col>17</xdr:col>
      <xdr:colOff>178173</xdr:colOff>
      <xdr:row>0</xdr:row>
      <xdr:rowOff>134471</xdr:rowOff>
    </xdr:from>
    <xdr:to>
      <xdr:col>19</xdr:col>
      <xdr:colOff>722219</xdr:colOff>
      <xdr:row>3</xdr:row>
      <xdr:rowOff>12887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2248" y="134471"/>
          <a:ext cx="1553696" cy="649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736785</xdr:colOff>
      <xdr:row>3</xdr:row>
      <xdr:rowOff>152969</xdr:rowOff>
    </xdr:from>
    <xdr:to>
      <xdr:col>22</xdr:col>
      <xdr:colOff>593911</xdr:colOff>
      <xdr:row>5</xdr:row>
      <xdr:rowOff>192427</xdr:rowOff>
    </xdr:to>
    <xdr:sp macro="" textlink="">
      <xdr:nvSpPr>
        <xdr:cNvPr id="11" name="16 Rectángulo">
          <a:extLst>
            <a:ext uri="{FF2B5EF4-FFF2-40B4-BE49-F238E27FC236}">
              <a16:creationId xmlns:a16="http://schemas.microsoft.com/office/drawing/2014/main" id="{BB205DF7-4173-4818-B906-AFE541520162}"/>
            </a:ext>
          </a:extLst>
        </xdr:cNvPr>
        <xdr:cNvSpPr/>
      </xdr:nvSpPr>
      <xdr:spPr>
        <a:xfrm>
          <a:off x="6877609" y="926175"/>
          <a:ext cx="2938743" cy="510105"/>
        </a:xfrm>
        <a:prstGeom prst="rect">
          <a:avLst/>
        </a:prstGeom>
        <a:ln>
          <a:noFill/>
        </a:ln>
      </xdr:spPr>
      <xdr:txBody>
        <a:bodyPr wrap="square" lIns="91139" tIns="45570" rIns="91139" bIns="45570">
          <a:noAutofit/>
        </a:bodyPr>
        <a:lstStyle>
          <a:defPPr>
            <a:defRPr lang="es-ES"/>
          </a:defPPr>
          <a:lvl1pPr marL="0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29138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5827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8741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1654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45687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7482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0396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3309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11388" fontAlgn="base">
            <a:spcBef>
              <a:spcPct val="0"/>
            </a:spcBef>
            <a:spcAft>
              <a:spcPct val="0"/>
            </a:spcAft>
          </a:pPr>
          <a:r>
            <a:rPr lang="es-ES" sz="1600" b="1">
              <a:latin typeface="Champagne &amp; Limousines" panose="020B0502020202020204" pitchFamily="34" charset="0"/>
              <a:ea typeface="Champagne &amp; Limousines" panose="020B0502020202020204" pitchFamily="34" charset="0"/>
              <a:cs typeface="Candara"/>
            </a:rPr>
            <a:t>Site Plan del</a:t>
          </a:r>
          <a:r>
            <a:rPr lang="es-ES" sz="1600" b="1" baseline="0">
              <a:latin typeface="Champagne &amp; Limousines" panose="020B0502020202020204" pitchFamily="34" charset="0"/>
              <a:ea typeface="Champagne &amp; Limousines" panose="020B0502020202020204" pitchFamily="34" charset="0"/>
              <a:cs typeface="Candara"/>
            </a:rPr>
            <a:t> Proyecto</a:t>
          </a:r>
          <a:endParaRPr lang="es-ES" sz="1600" b="1">
            <a:latin typeface="Champagne &amp; Limousines" panose="020B0502020202020204" pitchFamily="34" charset="0"/>
            <a:ea typeface="Champagne &amp; Limousines" panose="020B0502020202020204" pitchFamily="34" charset="0"/>
            <a:cs typeface="Candara"/>
          </a:endParaRPr>
        </a:p>
      </xdr:txBody>
    </xdr:sp>
    <xdr:clientData/>
  </xdr:twoCellAnchor>
  <xdr:twoCellAnchor>
    <xdr:from>
      <xdr:col>18</xdr:col>
      <xdr:colOff>310967</xdr:colOff>
      <xdr:row>21</xdr:row>
      <xdr:rowOff>7298</xdr:rowOff>
    </xdr:from>
    <xdr:to>
      <xdr:col>19</xdr:col>
      <xdr:colOff>266146</xdr:colOff>
      <xdr:row>22</xdr:row>
      <xdr:rowOff>13962</xdr:rowOff>
    </xdr:to>
    <xdr:sp macro="" textlink="">
      <xdr:nvSpPr>
        <xdr:cNvPr id="12" name="16 Rectángulo">
          <a:extLst>
            <a:ext uri="{FF2B5EF4-FFF2-40B4-BE49-F238E27FC236}">
              <a16:creationId xmlns:a16="http://schemas.microsoft.com/office/drawing/2014/main" id="{BB205DF7-4173-4818-B906-AFE541520162}"/>
            </a:ext>
          </a:extLst>
        </xdr:cNvPr>
        <xdr:cNvSpPr/>
      </xdr:nvSpPr>
      <xdr:spPr>
        <a:xfrm>
          <a:off x="6454592" y="4512623"/>
          <a:ext cx="755279" cy="273364"/>
        </a:xfrm>
        <a:prstGeom prst="rect">
          <a:avLst/>
        </a:prstGeom>
        <a:solidFill>
          <a:srgbClr val="FFE699">
            <a:alpha val="29020"/>
          </a:srgbClr>
        </a:solidFill>
        <a:ln>
          <a:solidFill>
            <a:sysClr val="windowText" lastClr="000000"/>
          </a:solidFill>
        </a:ln>
      </xdr:spPr>
      <xdr:txBody>
        <a:bodyPr wrap="square" lIns="91139" tIns="45570" rIns="91139" bIns="45570">
          <a:noAutofit/>
        </a:bodyPr>
        <a:lstStyle>
          <a:defPPr>
            <a:defRPr lang="es-ES"/>
          </a:defPPr>
          <a:lvl1pPr marL="0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29138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5827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8741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1654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45687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7482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0396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3309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11388" fontAlgn="base">
            <a:spcBef>
              <a:spcPct val="0"/>
            </a:spcBef>
            <a:spcAft>
              <a:spcPct val="0"/>
            </a:spcAft>
          </a:pPr>
          <a:r>
            <a:rPr lang="es-ES" sz="1600" b="1">
              <a:latin typeface="Champagne &amp; Limousines" panose="020B0502020202020204" pitchFamily="34" charset="0"/>
              <a:ea typeface="Champagne &amp; Limousines" panose="020B0502020202020204" pitchFamily="34" charset="0"/>
              <a:cs typeface="Candara"/>
            </a:rPr>
            <a:t>Edif A</a:t>
          </a:r>
        </a:p>
      </xdr:txBody>
    </xdr:sp>
    <xdr:clientData/>
  </xdr:twoCellAnchor>
  <xdr:twoCellAnchor>
    <xdr:from>
      <xdr:col>22</xdr:col>
      <xdr:colOff>496984</xdr:colOff>
      <xdr:row>21</xdr:row>
      <xdr:rowOff>159698</xdr:rowOff>
    </xdr:from>
    <xdr:to>
      <xdr:col>23</xdr:col>
      <xdr:colOff>485780</xdr:colOff>
      <xdr:row>22</xdr:row>
      <xdr:rowOff>166362</xdr:rowOff>
    </xdr:to>
    <xdr:sp macro="" textlink="">
      <xdr:nvSpPr>
        <xdr:cNvPr id="13" name="16 Rectángulo">
          <a:extLst>
            <a:ext uri="{FF2B5EF4-FFF2-40B4-BE49-F238E27FC236}">
              <a16:creationId xmlns:a16="http://schemas.microsoft.com/office/drawing/2014/main" id="{BB205DF7-4173-4818-B906-AFE541520162}"/>
            </a:ext>
          </a:extLst>
        </xdr:cNvPr>
        <xdr:cNvSpPr/>
      </xdr:nvSpPr>
      <xdr:spPr>
        <a:xfrm rot="21026900">
          <a:off x="9726709" y="4665023"/>
          <a:ext cx="750796" cy="273364"/>
        </a:xfrm>
        <a:prstGeom prst="rect">
          <a:avLst/>
        </a:prstGeom>
        <a:solidFill>
          <a:srgbClr val="FFE699">
            <a:alpha val="29020"/>
          </a:srgbClr>
        </a:solidFill>
        <a:ln>
          <a:solidFill>
            <a:sysClr val="windowText" lastClr="000000"/>
          </a:solidFill>
        </a:ln>
      </xdr:spPr>
      <xdr:txBody>
        <a:bodyPr wrap="square" lIns="91139" tIns="45570" rIns="91139" bIns="45570">
          <a:noAutofit/>
        </a:bodyPr>
        <a:lstStyle>
          <a:defPPr>
            <a:defRPr lang="es-ES"/>
          </a:defPPr>
          <a:lvl1pPr marL="0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29138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5827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8741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1654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45687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7482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0396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3309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11388" fontAlgn="base">
            <a:spcBef>
              <a:spcPct val="0"/>
            </a:spcBef>
            <a:spcAft>
              <a:spcPct val="0"/>
            </a:spcAft>
          </a:pPr>
          <a:r>
            <a:rPr lang="es-ES" sz="1600" b="1">
              <a:latin typeface="Champagne &amp; Limousines" panose="020B0502020202020204" pitchFamily="34" charset="0"/>
              <a:ea typeface="Champagne &amp; Limousines" panose="020B0502020202020204" pitchFamily="34" charset="0"/>
              <a:cs typeface="Candara"/>
            </a:rPr>
            <a:t>Edif 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abSelected="1" zoomScale="85" zoomScaleNormal="85" zoomScaleSheetLayoutView="85" workbookViewId="0">
      <selection activeCell="J28" sqref="J28"/>
    </sheetView>
  </sheetViews>
  <sheetFormatPr baseColWidth="10" defaultRowHeight="15" x14ac:dyDescent="0.25"/>
  <cols>
    <col min="1" max="1" width="8.28515625" customWidth="1"/>
    <col min="2" max="2" width="6.28515625" customWidth="1"/>
    <col min="3" max="3" width="5.140625" customWidth="1"/>
    <col min="4" max="4" width="7" bestFit="1" customWidth="1"/>
    <col min="5" max="5" width="4.85546875" bestFit="1" customWidth="1"/>
    <col min="6" max="6" width="6.7109375" bestFit="1" customWidth="1"/>
    <col min="7" max="7" width="4.85546875" bestFit="1" customWidth="1"/>
    <col min="8" max="8" width="7.7109375" bestFit="1" customWidth="1"/>
    <col min="9" max="9" width="5.7109375" customWidth="1"/>
    <col min="10" max="10" width="6.28515625" customWidth="1"/>
    <col min="11" max="11" width="4.42578125" customWidth="1"/>
    <col min="12" max="12" width="6.42578125" style="13" bestFit="1" customWidth="1"/>
    <col min="13" max="13" width="15.140625" bestFit="1" customWidth="1"/>
    <col min="14" max="14" width="1.140625" style="22" customWidth="1"/>
    <col min="15" max="15" width="13.28515625" hidden="1" customWidth="1"/>
    <col min="16" max="16" width="8.28515625" hidden="1" customWidth="1"/>
    <col min="17" max="17" width="0.7109375" hidden="1" customWidth="1"/>
    <col min="18" max="18" width="3.140625" customWidth="1"/>
    <col min="19" max="19" width="12" customWidth="1"/>
    <col min="26" max="26" width="16.42578125" bestFit="1" customWidth="1"/>
    <col min="27" max="28" width="13.140625" bestFit="1" customWidth="1"/>
  </cols>
  <sheetData>
    <row r="1" spans="1:28" ht="21.75" customHeight="1" thickBot="1" x14ac:dyDescent="0.3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5"/>
    </row>
    <row r="2" spans="1:28" ht="21" thickBot="1" x14ac:dyDescent="0.35">
      <c r="A2" s="94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16"/>
    </row>
    <row r="3" spans="1:28" ht="18" customHeight="1" thickBot="1" x14ac:dyDescent="0.3">
      <c r="A3" s="44" t="s">
        <v>0</v>
      </c>
      <c r="B3" s="97" t="s">
        <v>40</v>
      </c>
      <c r="C3" s="97"/>
      <c r="D3" s="97" t="s">
        <v>41</v>
      </c>
      <c r="E3" s="97"/>
      <c r="F3" s="97" t="s">
        <v>42</v>
      </c>
      <c r="G3" s="97"/>
      <c r="H3" s="98" t="s">
        <v>44</v>
      </c>
      <c r="I3" s="99"/>
      <c r="J3" s="98" t="s">
        <v>43</v>
      </c>
      <c r="K3" s="99"/>
      <c r="L3" s="29" t="s">
        <v>45</v>
      </c>
      <c r="M3" s="45" t="s">
        <v>46</v>
      </c>
      <c r="N3" s="1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90"/>
    </row>
    <row r="4" spans="1:28" ht="21" customHeight="1" thickBot="1" x14ac:dyDescent="0.3">
      <c r="A4" s="100" t="s">
        <v>47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  <c r="N4" s="18"/>
      <c r="O4" s="25"/>
      <c r="P4" s="25"/>
      <c r="Q4" s="25"/>
      <c r="R4" s="3"/>
      <c r="S4" s="1"/>
      <c r="T4" s="1"/>
      <c r="U4" s="1"/>
      <c r="V4" s="1"/>
      <c r="W4" s="1"/>
      <c r="X4" s="1"/>
      <c r="Y4" s="1"/>
    </row>
    <row r="5" spans="1:28" ht="15.95" customHeight="1" thickBot="1" x14ac:dyDescent="0.3">
      <c r="A5" s="46" t="s">
        <v>10</v>
      </c>
      <c r="B5" s="47">
        <v>89.74</v>
      </c>
      <c r="C5" s="48" t="s">
        <v>1</v>
      </c>
      <c r="D5" s="49">
        <f>+B5+14.85</f>
        <v>104.58999999999999</v>
      </c>
      <c r="E5" s="48" t="s">
        <v>1</v>
      </c>
      <c r="F5" s="50">
        <v>4.2</v>
      </c>
      <c r="G5" s="51" t="s">
        <v>1</v>
      </c>
      <c r="H5" s="52">
        <f t="shared" ref="H5:H12" si="0">D5+F5</f>
        <v>108.78999999999999</v>
      </c>
      <c r="I5" s="48" t="s">
        <v>1</v>
      </c>
      <c r="J5" s="52">
        <v>13.7</v>
      </c>
      <c r="K5" s="51" t="s">
        <v>1</v>
      </c>
      <c r="L5" s="53" t="s">
        <v>2</v>
      </c>
      <c r="M5" s="54" t="s">
        <v>4</v>
      </c>
      <c r="N5" s="19"/>
      <c r="O5" s="2"/>
      <c r="P5" s="3"/>
      <c r="Q5" s="24"/>
      <c r="R5" s="4"/>
      <c r="Z5" s="92"/>
      <c r="AB5" s="9"/>
    </row>
    <row r="6" spans="1:28" ht="15.95" customHeight="1" thickBot="1" x14ac:dyDescent="0.3">
      <c r="A6" s="55" t="s">
        <v>11</v>
      </c>
      <c r="B6" s="47">
        <v>89.74</v>
      </c>
      <c r="C6" s="48" t="s">
        <v>1</v>
      </c>
      <c r="D6" s="49">
        <f>+B6+11.98</f>
        <v>101.72</v>
      </c>
      <c r="E6" s="56" t="s">
        <v>1</v>
      </c>
      <c r="F6" s="49">
        <v>4.2</v>
      </c>
      <c r="G6" s="48" t="s">
        <v>1</v>
      </c>
      <c r="H6" s="86">
        <f t="shared" si="0"/>
        <v>105.92</v>
      </c>
      <c r="I6" s="56" t="s">
        <v>1</v>
      </c>
      <c r="J6" s="57">
        <v>13.7</v>
      </c>
      <c r="K6" s="48" t="s">
        <v>1</v>
      </c>
      <c r="L6" s="59" t="s">
        <v>2</v>
      </c>
      <c r="M6" s="60">
        <v>3200000</v>
      </c>
      <c r="N6" s="20"/>
      <c r="O6" s="105" t="s">
        <v>38</v>
      </c>
      <c r="P6" s="106"/>
      <c r="Q6" s="107"/>
      <c r="R6" s="5"/>
      <c r="Z6" s="89"/>
      <c r="AB6" s="9"/>
    </row>
    <row r="7" spans="1:28" ht="15.95" customHeight="1" x14ac:dyDescent="0.25">
      <c r="A7" s="55" t="s">
        <v>12</v>
      </c>
      <c r="B7" s="61">
        <v>86.45</v>
      </c>
      <c r="C7" s="56" t="s">
        <v>1</v>
      </c>
      <c r="D7" s="62">
        <f>+B7+11.98</f>
        <v>98.43</v>
      </c>
      <c r="E7" s="56" t="s">
        <v>1</v>
      </c>
      <c r="F7" s="62"/>
      <c r="G7" s="56"/>
      <c r="H7" s="86">
        <f t="shared" si="0"/>
        <v>98.43</v>
      </c>
      <c r="I7" s="56" t="s">
        <v>1</v>
      </c>
      <c r="J7" s="58"/>
      <c r="K7" s="56"/>
      <c r="L7" s="59" t="s">
        <v>3</v>
      </c>
      <c r="M7" s="63" t="s">
        <v>4</v>
      </c>
      <c r="N7" s="19"/>
      <c r="O7" s="26" t="s">
        <v>34</v>
      </c>
      <c r="P7" s="27" t="s">
        <v>35</v>
      </c>
      <c r="Q7" s="28" t="s">
        <v>36</v>
      </c>
      <c r="R7" s="12"/>
      <c r="Z7" s="92"/>
      <c r="AB7" s="9"/>
    </row>
    <row r="8" spans="1:28" ht="15.95" customHeight="1" x14ac:dyDescent="0.25">
      <c r="A8" s="55" t="s">
        <v>13</v>
      </c>
      <c r="B8" s="61">
        <v>86.45</v>
      </c>
      <c r="C8" s="56" t="s">
        <v>1</v>
      </c>
      <c r="D8" s="49">
        <f>+B8+13.18</f>
        <v>99.63</v>
      </c>
      <c r="E8" s="56" t="s">
        <v>1</v>
      </c>
      <c r="F8" s="62"/>
      <c r="G8" s="56"/>
      <c r="H8" s="86">
        <f t="shared" si="0"/>
        <v>99.63</v>
      </c>
      <c r="I8" s="56" t="s">
        <v>1</v>
      </c>
      <c r="J8" s="58"/>
      <c r="K8" s="56"/>
      <c r="L8" s="59" t="s">
        <v>3</v>
      </c>
      <c r="M8" s="60">
        <v>3025000</v>
      </c>
      <c r="N8" s="20"/>
      <c r="O8" s="108" t="s">
        <v>37</v>
      </c>
      <c r="P8" s="109">
        <v>12.36</v>
      </c>
      <c r="Q8" s="110">
        <f>P8/2</f>
        <v>6.18</v>
      </c>
      <c r="R8" s="5"/>
      <c r="Z8" s="89"/>
      <c r="AB8" s="9"/>
    </row>
    <row r="9" spans="1:28" ht="15.95" customHeight="1" x14ac:dyDescent="0.25">
      <c r="A9" s="55" t="s">
        <v>14</v>
      </c>
      <c r="B9" s="61">
        <v>86.45</v>
      </c>
      <c r="C9" s="56" t="s">
        <v>1</v>
      </c>
      <c r="D9" s="62">
        <f>+B9+12</f>
        <v>98.45</v>
      </c>
      <c r="E9" s="56" t="s">
        <v>1</v>
      </c>
      <c r="F9" s="62"/>
      <c r="G9" s="56"/>
      <c r="H9" s="86">
        <f t="shared" si="0"/>
        <v>98.45</v>
      </c>
      <c r="I9" s="56" t="s">
        <v>1</v>
      </c>
      <c r="J9" s="58"/>
      <c r="K9" s="56"/>
      <c r="L9" s="59" t="s">
        <v>6</v>
      </c>
      <c r="M9" s="60">
        <v>2950000</v>
      </c>
      <c r="N9" s="20"/>
      <c r="O9" s="108"/>
      <c r="P9" s="109"/>
      <c r="Q9" s="110"/>
      <c r="R9" s="5"/>
      <c r="Z9" s="89"/>
      <c r="AB9" s="9"/>
    </row>
    <row r="10" spans="1:28" ht="15.95" customHeight="1" x14ac:dyDescent="0.25">
      <c r="A10" s="55" t="s">
        <v>15</v>
      </c>
      <c r="B10" s="61">
        <v>86.45</v>
      </c>
      <c r="C10" s="56" t="s">
        <v>1</v>
      </c>
      <c r="D10" s="49">
        <f>+B10+11.5</f>
        <v>97.95</v>
      </c>
      <c r="E10" s="56" t="s">
        <v>1</v>
      </c>
      <c r="F10" s="62"/>
      <c r="G10" s="56"/>
      <c r="H10" s="86">
        <f t="shared" si="0"/>
        <v>97.95</v>
      </c>
      <c r="I10" s="56" t="s">
        <v>1</v>
      </c>
      <c r="J10" s="58"/>
      <c r="K10" s="56"/>
      <c r="L10" s="59" t="s">
        <v>6</v>
      </c>
      <c r="M10" s="60">
        <v>2950000</v>
      </c>
      <c r="N10" s="20"/>
      <c r="O10" s="111" t="s">
        <v>5</v>
      </c>
      <c r="P10" s="113">
        <v>11.5</v>
      </c>
      <c r="Q10" s="115">
        <v>11.5</v>
      </c>
      <c r="R10" s="5"/>
      <c r="Z10" s="89"/>
      <c r="AB10" s="9"/>
    </row>
    <row r="11" spans="1:28" ht="15.95" customHeight="1" thickBot="1" x14ac:dyDescent="0.3">
      <c r="A11" s="55" t="s">
        <v>16</v>
      </c>
      <c r="B11" s="61">
        <v>86.45</v>
      </c>
      <c r="C11" s="56" t="s">
        <v>1</v>
      </c>
      <c r="D11" s="49">
        <f>+B11+11.5</f>
        <v>97.95</v>
      </c>
      <c r="E11" s="56" t="s">
        <v>1</v>
      </c>
      <c r="F11" s="62">
        <v>13.35</v>
      </c>
      <c r="G11" s="56" t="s">
        <v>1</v>
      </c>
      <c r="H11" s="86">
        <f t="shared" si="0"/>
        <v>111.3</v>
      </c>
      <c r="I11" s="56" t="s">
        <v>1</v>
      </c>
      <c r="J11" s="58"/>
      <c r="K11" s="56"/>
      <c r="L11" s="59" t="s">
        <v>7</v>
      </c>
      <c r="M11" s="60">
        <v>3200000</v>
      </c>
      <c r="N11" s="20"/>
      <c r="O11" s="112"/>
      <c r="P11" s="114"/>
      <c r="Q11" s="116"/>
      <c r="R11" s="5"/>
      <c r="Z11" s="89"/>
      <c r="AB11" s="9"/>
    </row>
    <row r="12" spans="1:28" ht="15.95" customHeight="1" thickBot="1" x14ac:dyDescent="0.3">
      <c r="A12" s="64" t="s">
        <v>17</v>
      </c>
      <c r="B12" s="61">
        <v>86.45</v>
      </c>
      <c r="C12" s="65" t="s">
        <v>1</v>
      </c>
      <c r="D12" s="66">
        <f>+B12+11.5</f>
        <v>97.95</v>
      </c>
      <c r="E12" s="65" t="s">
        <v>1</v>
      </c>
      <c r="F12" s="62">
        <v>13.35</v>
      </c>
      <c r="G12" s="65" t="s">
        <v>1</v>
      </c>
      <c r="H12" s="85">
        <f t="shared" si="0"/>
        <v>111.3</v>
      </c>
      <c r="I12" s="65" t="s">
        <v>1</v>
      </c>
      <c r="J12" s="67"/>
      <c r="K12" s="65"/>
      <c r="L12" s="68" t="s">
        <v>7</v>
      </c>
      <c r="M12" s="60">
        <v>3200000</v>
      </c>
      <c r="N12" s="20"/>
      <c r="O12" s="4"/>
      <c r="P12" s="5"/>
      <c r="Q12" s="5"/>
      <c r="R12" s="5"/>
      <c r="Z12" s="89"/>
      <c r="AB12" s="9"/>
    </row>
    <row r="13" spans="1:28" ht="21" customHeight="1" thickBot="1" x14ac:dyDescent="0.3">
      <c r="A13" s="100" t="s">
        <v>48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18"/>
      <c r="O13" s="6"/>
      <c r="P13" s="3"/>
      <c r="Q13" s="3"/>
      <c r="R13" s="3"/>
      <c r="Z13" s="89"/>
      <c r="AB13" s="9"/>
    </row>
    <row r="14" spans="1:28" ht="15.95" customHeight="1" x14ac:dyDescent="0.25">
      <c r="A14" s="69" t="s">
        <v>18</v>
      </c>
      <c r="B14" s="70">
        <v>89.74</v>
      </c>
      <c r="C14" s="51" t="s">
        <v>1</v>
      </c>
      <c r="D14" s="70">
        <f>+B14+11.5</f>
        <v>101.24</v>
      </c>
      <c r="E14" s="51" t="s">
        <v>1</v>
      </c>
      <c r="F14" s="50">
        <v>4.2</v>
      </c>
      <c r="G14" s="51" t="s">
        <v>1</v>
      </c>
      <c r="H14" s="52">
        <f>D14+F14</f>
        <v>105.44</v>
      </c>
      <c r="I14" s="51" t="s">
        <v>1</v>
      </c>
      <c r="J14" s="71">
        <v>13.63</v>
      </c>
      <c r="K14" s="51" t="s">
        <v>1</v>
      </c>
      <c r="L14" s="72" t="s">
        <v>2</v>
      </c>
      <c r="M14" s="60">
        <v>3200000</v>
      </c>
      <c r="N14" s="20"/>
      <c r="O14" s="10"/>
      <c r="P14" s="4"/>
      <c r="Q14" s="4"/>
      <c r="R14" s="4"/>
      <c r="Z14" s="89"/>
      <c r="AB14" s="9"/>
    </row>
    <row r="15" spans="1:28" ht="15.95" customHeight="1" x14ac:dyDescent="0.25">
      <c r="A15" s="73" t="s">
        <v>19</v>
      </c>
      <c r="B15" s="47">
        <v>89.74</v>
      </c>
      <c r="C15" s="48" t="s">
        <v>1</v>
      </c>
      <c r="D15" s="47">
        <f>+B15+11.5</f>
        <v>101.24</v>
      </c>
      <c r="E15" s="48" t="s">
        <v>1</v>
      </c>
      <c r="F15" s="49">
        <v>4.2</v>
      </c>
      <c r="G15" s="48" t="s">
        <v>1</v>
      </c>
      <c r="H15" s="87">
        <f>D15+F15</f>
        <v>105.44</v>
      </c>
      <c r="I15" s="48" t="s">
        <v>1</v>
      </c>
      <c r="J15" s="74">
        <v>13.63</v>
      </c>
      <c r="K15" s="48" t="s">
        <v>1</v>
      </c>
      <c r="L15" s="75" t="s">
        <v>2</v>
      </c>
      <c r="M15" s="60">
        <v>3150000</v>
      </c>
      <c r="N15" s="20"/>
      <c r="O15" s="4"/>
      <c r="P15" s="5"/>
      <c r="Q15" s="5"/>
      <c r="R15" s="5"/>
      <c r="Z15" s="89"/>
      <c r="AB15" s="9"/>
    </row>
    <row r="16" spans="1:28" ht="15.95" customHeight="1" x14ac:dyDescent="0.25">
      <c r="A16" s="73" t="s">
        <v>20</v>
      </c>
      <c r="B16" s="61">
        <v>86.45</v>
      </c>
      <c r="C16" s="56" t="s">
        <v>1</v>
      </c>
      <c r="D16" s="61">
        <f>+B16+11.5</f>
        <v>97.95</v>
      </c>
      <c r="E16" s="56" t="s">
        <v>1</v>
      </c>
      <c r="F16" s="62"/>
      <c r="G16" s="56"/>
      <c r="H16" s="86">
        <f>D16+F16</f>
        <v>97.95</v>
      </c>
      <c r="I16" s="56" t="s">
        <v>1</v>
      </c>
      <c r="J16" s="58"/>
      <c r="K16" s="56"/>
      <c r="L16" s="59" t="s">
        <v>3</v>
      </c>
      <c r="M16" s="60">
        <v>3025000</v>
      </c>
      <c r="N16" s="20"/>
      <c r="O16" s="103"/>
      <c r="P16" s="103"/>
      <c r="Q16" s="12"/>
      <c r="R16" s="12"/>
      <c r="Z16" s="89"/>
      <c r="AB16" s="9"/>
    </row>
    <row r="17" spans="1:28" ht="15.95" customHeight="1" x14ac:dyDescent="0.25">
      <c r="A17" s="73" t="s">
        <v>21</v>
      </c>
      <c r="B17" s="61">
        <v>86.45</v>
      </c>
      <c r="C17" s="56" t="s">
        <v>1</v>
      </c>
      <c r="D17" s="61">
        <f>+B17+11.5</f>
        <v>97.95</v>
      </c>
      <c r="E17" s="56" t="s">
        <v>1</v>
      </c>
      <c r="F17" s="62"/>
      <c r="G17" s="56"/>
      <c r="H17" s="58">
        <f t="shared" ref="H17:H19" si="1">D17+F17</f>
        <v>97.95</v>
      </c>
      <c r="I17" s="56" t="s">
        <v>1</v>
      </c>
      <c r="J17" s="58"/>
      <c r="K17" s="56"/>
      <c r="L17" s="59" t="s">
        <v>3</v>
      </c>
      <c r="M17" s="60">
        <v>2950000</v>
      </c>
      <c r="N17" s="20"/>
      <c r="O17" s="4"/>
      <c r="P17" s="5"/>
      <c r="Q17" s="5"/>
      <c r="R17" s="5"/>
      <c r="Z17" s="89"/>
      <c r="AB17" s="9"/>
    </row>
    <row r="18" spans="1:28" ht="15.95" customHeight="1" x14ac:dyDescent="0.25">
      <c r="A18" s="73" t="s">
        <v>22</v>
      </c>
      <c r="B18" s="61">
        <v>86.45</v>
      </c>
      <c r="C18" s="56" t="s">
        <v>1</v>
      </c>
      <c r="D18" s="61">
        <f>+B18+11.5</f>
        <v>97.95</v>
      </c>
      <c r="E18" s="56" t="s">
        <v>1</v>
      </c>
      <c r="F18" s="62"/>
      <c r="G18" s="56"/>
      <c r="H18" s="58">
        <f t="shared" si="1"/>
        <v>97.95</v>
      </c>
      <c r="I18" s="56" t="s">
        <v>1</v>
      </c>
      <c r="J18" s="58"/>
      <c r="K18" s="56"/>
      <c r="L18" s="59" t="s">
        <v>6</v>
      </c>
      <c r="M18" s="60">
        <v>2950000</v>
      </c>
      <c r="N18" s="20"/>
      <c r="O18" s="4"/>
      <c r="P18" s="5"/>
      <c r="Q18" s="5"/>
      <c r="R18" s="5"/>
      <c r="Z18" s="89"/>
      <c r="AB18" s="9"/>
    </row>
    <row r="19" spans="1:28" ht="15.95" customHeight="1" x14ac:dyDescent="0.25">
      <c r="A19" s="73" t="s">
        <v>23</v>
      </c>
      <c r="B19" s="61">
        <v>86.45</v>
      </c>
      <c r="C19" s="56" t="s">
        <v>1</v>
      </c>
      <c r="D19" s="61">
        <f>+B19+13.5</f>
        <v>99.95</v>
      </c>
      <c r="E19" s="56" t="s">
        <v>1</v>
      </c>
      <c r="F19" s="62"/>
      <c r="G19" s="56"/>
      <c r="H19" s="58">
        <f t="shared" si="1"/>
        <v>99.95</v>
      </c>
      <c r="I19" s="56" t="s">
        <v>1</v>
      </c>
      <c r="J19" s="58"/>
      <c r="K19" s="56"/>
      <c r="L19" s="59" t="s">
        <v>6</v>
      </c>
      <c r="M19" s="63">
        <v>2900000</v>
      </c>
      <c r="N19" s="19"/>
      <c r="O19" s="4"/>
      <c r="P19" s="5"/>
      <c r="Q19" s="5"/>
      <c r="R19" s="5"/>
      <c r="Z19" s="89"/>
      <c r="AB19" s="9"/>
    </row>
    <row r="20" spans="1:28" ht="15.95" customHeight="1" x14ac:dyDescent="0.25">
      <c r="A20" s="73" t="s">
        <v>24</v>
      </c>
      <c r="B20" s="61">
        <v>86.45</v>
      </c>
      <c r="C20" s="56" t="s">
        <v>1</v>
      </c>
      <c r="D20" s="49">
        <f>+B20+13.5</f>
        <v>99.95</v>
      </c>
      <c r="E20" s="56" t="s">
        <v>1</v>
      </c>
      <c r="F20" s="62">
        <v>13.35</v>
      </c>
      <c r="G20" s="56" t="s">
        <v>1</v>
      </c>
      <c r="H20" s="86">
        <f>D20+F20</f>
        <v>113.3</v>
      </c>
      <c r="I20" s="56" t="s">
        <v>1</v>
      </c>
      <c r="J20" s="58"/>
      <c r="K20" s="56"/>
      <c r="L20" s="59" t="s">
        <v>7</v>
      </c>
      <c r="M20" s="60">
        <v>3200000</v>
      </c>
      <c r="N20" s="20"/>
      <c r="O20" s="4"/>
      <c r="P20" s="5"/>
      <c r="Q20" s="5"/>
      <c r="R20" s="5"/>
      <c r="Z20" s="89"/>
      <c r="AB20" s="9"/>
    </row>
    <row r="21" spans="1:28" ht="15.95" customHeight="1" thickBot="1" x14ac:dyDescent="0.3">
      <c r="A21" s="64" t="s">
        <v>25</v>
      </c>
      <c r="B21" s="61">
        <v>86.45</v>
      </c>
      <c r="C21" s="65" t="s">
        <v>1</v>
      </c>
      <c r="D21" s="66">
        <f>+B21+11.5</f>
        <v>97.95</v>
      </c>
      <c r="E21" s="65" t="s">
        <v>1</v>
      </c>
      <c r="F21" s="62">
        <v>13.35</v>
      </c>
      <c r="G21" s="65" t="s">
        <v>1</v>
      </c>
      <c r="H21" s="88">
        <f>D21+F21</f>
        <v>111.3</v>
      </c>
      <c r="I21" s="65" t="s">
        <v>1</v>
      </c>
      <c r="J21" s="67"/>
      <c r="K21" s="65"/>
      <c r="L21" s="68" t="s">
        <v>7</v>
      </c>
      <c r="M21" s="76">
        <v>3150000</v>
      </c>
      <c r="N21" s="20"/>
      <c r="O21" s="4"/>
      <c r="P21" s="5"/>
      <c r="Q21" s="5"/>
      <c r="R21" s="5"/>
      <c r="Z21" s="89"/>
      <c r="AB21" s="9"/>
    </row>
    <row r="22" spans="1:28" ht="21" customHeight="1" thickBot="1" x14ac:dyDescent="0.3">
      <c r="A22" s="100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18"/>
      <c r="O22" s="6"/>
      <c r="P22" s="3"/>
      <c r="Q22" s="3"/>
      <c r="R22" s="3"/>
      <c r="Z22" s="89"/>
      <c r="AB22" s="9"/>
    </row>
    <row r="23" spans="1:28" ht="15.95" customHeight="1" x14ac:dyDescent="0.25">
      <c r="A23" s="77" t="s">
        <v>26</v>
      </c>
      <c r="B23" s="70">
        <v>89.74</v>
      </c>
      <c r="C23" s="51" t="s">
        <v>1</v>
      </c>
      <c r="D23" s="70">
        <f t="shared" ref="D23:D29" si="2">+B23+11.5</f>
        <v>101.24</v>
      </c>
      <c r="E23" s="51" t="s">
        <v>1</v>
      </c>
      <c r="F23" s="50">
        <v>4.2</v>
      </c>
      <c r="G23" s="51" t="s">
        <v>1</v>
      </c>
      <c r="H23" s="52">
        <f t="shared" ref="H23:H30" si="3">D23+F23</f>
        <v>105.44</v>
      </c>
      <c r="I23" s="51" t="s">
        <v>1</v>
      </c>
      <c r="J23" s="78">
        <v>13</v>
      </c>
      <c r="K23" s="51" t="s">
        <v>1</v>
      </c>
      <c r="L23" s="72" t="s">
        <v>2</v>
      </c>
      <c r="M23" s="54" t="s">
        <v>4</v>
      </c>
      <c r="N23" s="19"/>
      <c r="O23" s="10"/>
      <c r="P23" s="4"/>
      <c r="Q23" s="4"/>
      <c r="R23" s="4"/>
      <c r="Z23" s="92"/>
      <c r="AB23" s="9"/>
    </row>
    <row r="24" spans="1:28" ht="15.95" customHeight="1" x14ac:dyDescent="0.25">
      <c r="A24" s="69" t="s">
        <v>27</v>
      </c>
      <c r="B24" s="47">
        <v>89.74</v>
      </c>
      <c r="C24" s="48" t="s">
        <v>1</v>
      </c>
      <c r="D24" s="47">
        <f t="shared" si="2"/>
        <v>101.24</v>
      </c>
      <c r="E24" s="48" t="s">
        <v>1</v>
      </c>
      <c r="F24" s="49">
        <v>4.2</v>
      </c>
      <c r="G24" s="48" t="s">
        <v>1</v>
      </c>
      <c r="H24" s="87">
        <f t="shared" si="3"/>
        <v>105.44</v>
      </c>
      <c r="I24" s="48" t="s">
        <v>1</v>
      </c>
      <c r="J24" s="57">
        <v>13</v>
      </c>
      <c r="K24" s="48" t="s">
        <v>1</v>
      </c>
      <c r="L24" s="75" t="s">
        <v>2</v>
      </c>
      <c r="M24" s="63" t="s">
        <v>4</v>
      </c>
      <c r="N24" s="19"/>
      <c r="O24" s="4"/>
      <c r="P24" s="5"/>
      <c r="Q24" s="5"/>
      <c r="R24" s="5"/>
      <c r="Z24" s="92"/>
      <c r="AB24" s="9"/>
    </row>
    <row r="25" spans="1:28" ht="15.95" customHeight="1" x14ac:dyDescent="0.25">
      <c r="A25" s="73" t="s">
        <v>28</v>
      </c>
      <c r="B25" s="61">
        <v>86.45</v>
      </c>
      <c r="C25" s="56" t="s">
        <v>1</v>
      </c>
      <c r="D25" s="47">
        <f t="shared" si="2"/>
        <v>97.95</v>
      </c>
      <c r="E25" s="56" t="s">
        <v>1</v>
      </c>
      <c r="F25" s="62"/>
      <c r="G25" s="56"/>
      <c r="H25" s="86">
        <f t="shared" si="3"/>
        <v>97.95</v>
      </c>
      <c r="I25" s="56" t="s">
        <v>1</v>
      </c>
      <c r="J25" s="58"/>
      <c r="K25" s="56"/>
      <c r="L25" s="59" t="s">
        <v>3</v>
      </c>
      <c r="M25" s="60">
        <v>3025000</v>
      </c>
      <c r="N25" s="20"/>
      <c r="O25" s="11"/>
      <c r="P25" s="7"/>
      <c r="Q25" s="7"/>
      <c r="R25" s="7"/>
      <c r="Z25" s="89"/>
      <c r="AB25" s="9"/>
    </row>
    <row r="26" spans="1:28" ht="15.95" customHeight="1" x14ac:dyDescent="0.25">
      <c r="A26" s="73" t="s">
        <v>29</v>
      </c>
      <c r="B26" s="61">
        <v>86.45</v>
      </c>
      <c r="C26" s="56" t="s">
        <v>1</v>
      </c>
      <c r="D26" s="61">
        <f t="shared" si="2"/>
        <v>97.95</v>
      </c>
      <c r="E26" s="56" t="s">
        <v>1</v>
      </c>
      <c r="F26" s="62"/>
      <c r="G26" s="56"/>
      <c r="H26" s="86">
        <f t="shared" si="3"/>
        <v>97.95</v>
      </c>
      <c r="I26" s="56" t="s">
        <v>1</v>
      </c>
      <c r="J26" s="58"/>
      <c r="K26" s="56"/>
      <c r="L26" s="59" t="s">
        <v>3</v>
      </c>
      <c r="M26" s="60">
        <v>3025000</v>
      </c>
      <c r="N26" s="20"/>
      <c r="O26" s="4"/>
      <c r="P26" s="5"/>
      <c r="Q26" s="5"/>
      <c r="R26" s="5"/>
      <c r="Z26" s="89"/>
      <c r="AB26" s="9"/>
    </row>
    <row r="27" spans="1:28" ht="15.95" customHeight="1" x14ac:dyDescent="0.25">
      <c r="A27" s="73" t="s">
        <v>30</v>
      </c>
      <c r="B27" s="61">
        <v>86.45</v>
      </c>
      <c r="C27" s="56" t="s">
        <v>1</v>
      </c>
      <c r="D27" s="61">
        <f t="shared" si="2"/>
        <v>97.95</v>
      </c>
      <c r="E27" s="56" t="s">
        <v>1</v>
      </c>
      <c r="F27" s="62"/>
      <c r="G27" s="56"/>
      <c r="H27" s="86">
        <f t="shared" si="3"/>
        <v>97.95</v>
      </c>
      <c r="I27" s="56" t="s">
        <v>1</v>
      </c>
      <c r="J27" s="58"/>
      <c r="K27" s="56"/>
      <c r="L27" s="59" t="s">
        <v>6</v>
      </c>
      <c r="M27" s="63" t="s">
        <v>4</v>
      </c>
      <c r="N27" s="19"/>
      <c r="Z27" s="92"/>
      <c r="AB27" s="9"/>
    </row>
    <row r="28" spans="1:28" ht="15.95" customHeight="1" x14ac:dyDescent="0.25">
      <c r="A28" s="73" t="s">
        <v>31</v>
      </c>
      <c r="B28" s="61">
        <v>86.45</v>
      </c>
      <c r="C28" s="56" t="s">
        <v>1</v>
      </c>
      <c r="D28" s="61">
        <f t="shared" si="2"/>
        <v>97.95</v>
      </c>
      <c r="E28" s="56" t="s">
        <v>1</v>
      </c>
      <c r="F28" s="62"/>
      <c r="G28" s="56"/>
      <c r="H28" s="86">
        <f t="shared" si="3"/>
        <v>97.95</v>
      </c>
      <c r="I28" s="56" t="s">
        <v>1</v>
      </c>
      <c r="J28" s="58"/>
      <c r="K28" s="56"/>
      <c r="L28" s="59" t="s">
        <v>6</v>
      </c>
      <c r="M28" s="63" t="s">
        <v>4</v>
      </c>
      <c r="N28" s="19"/>
      <c r="Z28" s="92"/>
      <c r="AB28" s="9"/>
    </row>
    <row r="29" spans="1:28" ht="15.95" customHeight="1" x14ac:dyDescent="0.25">
      <c r="A29" s="73" t="s">
        <v>32</v>
      </c>
      <c r="B29" s="61">
        <v>86.45</v>
      </c>
      <c r="C29" s="56" t="s">
        <v>1</v>
      </c>
      <c r="D29" s="61">
        <f t="shared" si="2"/>
        <v>97.95</v>
      </c>
      <c r="E29" s="56" t="s">
        <v>1</v>
      </c>
      <c r="F29" s="62">
        <v>13.35</v>
      </c>
      <c r="G29" s="56" t="s">
        <v>1</v>
      </c>
      <c r="H29" s="86">
        <f t="shared" si="3"/>
        <v>111.3</v>
      </c>
      <c r="I29" s="56" t="s">
        <v>1</v>
      </c>
      <c r="J29" s="58"/>
      <c r="K29" s="56"/>
      <c r="L29" s="59" t="s">
        <v>7</v>
      </c>
      <c r="M29" s="60">
        <v>3200000</v>
      </c>
      <c r="N29" s="19"/>
      <c r="S29" t="s">
        <v>8</v>
      </c>
      <c r="Z29" s="92"/>
      <c r="AB29" s="9"/>
    </row>
    <row r="30" spans="1:28" ht="15.95" customHeight="1" thickBot="1" x14ac:dyDescent="0.3">
      <c r="A30" s="79" t="s">
        <v>33</v>
      </c>
      <c r="B30" s="80">
        <v>86.45</v>
      </c>
      <c r="C30" s="81" t="s">
        <v>1</v>
      </c>
      <c r="D30" s="82">
        <f>+B30+11.5</f>
        <v>97.95</v>
      </c>
      <c r="E30" s="81" t="s">
        <v>1</v>
      </c>
      <c r="F30" s="83">
        <v>13.35</v>
      </c>
      <c r="G30" s="81" t="s">
        <v>1</v>
      </c>
      <c r="H30" s="88">
        <f t="shared" si="3"/>
        <v>111.3</v>
      </c>
      <c r="I30" s="81" t="s">
        <v>1</v>
      </c>
      <c r="J30" s="67"/>
      <c r="K30" s="81"/>
      <c r="L30" s="84" t="s">
        <v>7</v>
      </c>
      <c r="M30" s="60">
        <v>3200000</v>
      </c>
      <c r="N30" s="20"/>
      <c r="S30" t="s">
        <v>9</v>
      </c>
      <c r="Z30" s="89"/>
      <c r="AB30" s="9"/>
    </row>
    <row r="31" spans="1:28" ht="7.5" customHeight="1" x14ac:dyDescent="0.25">
      <c r="A31" s="31"/>
      <c r="B31" s="32"/>
      <c r="C31" s="33"/>
      <c r="D31" s="32"/>
      <c r="E31" s="33"/>
      <c r="F31" s="34"/>
      <c r="G31" s="33"/>
      <c r="H31" s="33"/>
      <c r="I31" s="33"/>
      <c r="J31" s="33"/>
      <c r="K31" s="33"/>
      <c r="L31" s="31"/>
      <c r="M31" s="14"/>
      <c r="N31" s="20"/>
      <c r="Z31" s="89"/>
    </row>
    <row r="32" spans="1:28" ht="16.5" customHeight="1" x14ac:dyDescent="0.25">
      <c r="A32" t="s">
        <v>51</v>
      </c>
      <c r="C32" s="43"/>
      <c r="M32" s="8"/>
      <c r="N32" s="21"/>
      <c r="T32" s="35"/>
      <c r="U32" s="35"/>
      <c r="V32" s="35"/>
      <c r="Z32" s="89"/>
    </row>
    <row r="33" spans="1:27" ht="3.75" customHeight="1" x14ac:dyDescent="0.25">
      <c r="B33" s="39"/>
      <c r="F33" s="39"/>
      <c r="G33" s="39"/>
      <c r="J33" s="39"/>
      <c r="K33" s="39"/>
      <c r="T33" s="104"/>
      <c r="U33" s="104"/>
      <c r="V33" s="104"/>
    </row>
    <row r="34" spans="1:27" ht="16.5" customHeight="1" x14ac:dyDescent="0.25">
      <c r="A34" t="s">
        <v>50</v>
      </c>
      <c r="B34" s="35" t="s">
        <v>53</v>
      </c>
      <c r="C34" s="35"/>
      <c r="D34" s="35"/>
      <c r="E34" s="35"/>
      <c r="F34" s="35"/>
      <c r="G34" s="35"/>
      <c r="J34" s="39"/>
      <c r="K34" s="39"/>
      <c r="M34" s="117"/>
      <c r="T34" s="30"/>
      <c r="Z34" s="91"/>
      <c r="AA34" s="9"/>
    </row>
    <row r="35" spans="1:27" ht="15.75" x14ac:dyDescent="0.25">
      <c r="B35" s="42" t="s">
        <v>52</v>
      </c>
      <c r="C35" s="42"/>
      <c r="D35" s="42"/>
      <c r="E35" s="42"/>
      <c r="F35" s="40"/>
      <c r="G35" s="40"/>
      <c r="J35" s="40"/>
      <c r="K35" s="40"/>
      <c r="M35" s="9"/>
      <c r="N35" s="23"/>
    </row>
    <row r="36" spans="1:27" ht="2.25" customHeight="1" x14ac:dyDescent="0.25">
      <c r="B36" s="41"/>
      <c r="C36" s="41"/>
      <c r="D36" s="41"/>
      <c r="E36" s="41"/>
      <c r="F36" s="36"/>
      <c r="G36" s="37"/>
      <c r="J36" s="36"/>
      <c r="K36" s="37"/>
    </row>
    <row r="37" spans="1:27" x14ac:dyDescent="0.25">
      <c r="A37" t="s">
        <v>54</v>
      </c>
      <c r="B37" s="38"/>
      <c r="C37" s="38"/>
      <c r="D37" s="38"/>
      <c r="E37" s="41"/>
      <c r="F37" s="36"/>
      <c r="G37" s="37"/>
      <c r="J37" s="36"/>
      <c r="K37" s="37"/>
      <c r="Z37" s="8"/>
    </row>
    <row r="38" spans="1:27" ht="14.25" customHeight="1" x14ac:dyDescent="0.25">
      <c r="B38" s="38"/>
      <c r="C38" s="38"/>
      <c r="D38" s="38"/>
      <c r="E38" s="38"/>
      <c r="F38" s="38"/>
      <c r="G38" s="38"/>
      <c r="J38" s="38"/>
      <c r="K38" s="38"/>
    </row>
    <row r="39" spans="1:27" ht="15.95" customHeight="1" x14ac:dyDescent="0.25">
      <c r="B39" s="38"/>
      <c r="C39" s="38"/>
      <c r="D39" s="38"/>
      <c r="E39" s="38"/>
      <c r="F39" s="38"/>
      <c r="G39" s="38"/>
      <c r="J39" s="38"/>
      <c r="K39" s="38"/>
      <c r="Z39" s="8"/>
    </row>
    <row r="40" spans="1:27" ht="15.75" customHeight="1" x14ac:dyDescent="0.25">
      <c r="V40" s="9"/>
    </row>
    <row r="41" spans="1:27" x14ac:dyDescent="0.25">
      <c r="V41" s="8"/>
    </row>
    <row r="42" spans="1:27" x14ac:dyDescent="0.25">
      <c r="V42" s="8"/>
    </row>
    <row r="43" spans="1:27" x14ac:dyDescent="0.25">
      <c r="V43" s="8"/>
    </row>
    <row r="44" spans="1:27" x14ac:dyDescent="0.25">
      <c r="V44" s="8"/>
    </row>
    <row r="45" spans="1:27" x14ac:dyDescent="0.25">
      <c r="V45" s="8"/>
    </row>
    <row r="46" spans="1:27" x14ac:dyDescent="0.25">
      <c r="V46" s="8"/>
    </row>
  </sheetData>
  <mergeCells count="19">
    <mergeCell ref="A13:M13"/>
    <mergeCell ref="O16:P16"/>
    <mergeCell ref="A22:M22"/>
    <mergeCell ref="T33:V33"/>
    <mergeCell ref="A4:M4"/>
    <mergeCell ref="O6:Q6"/>
    <mergeCell ref="O8:O9"/>
    <mergeCell ref="P8:P9"/>
    <mergeCell ref="Q8:Q9"/>
    <mergeCell ref="O10:O11"/>
    <mergeCell ref="P10:P11"/>
    <mergeCell ref="Q10:Q11"/>
    <mergeCell ref="A1:M1"/>
    <mergeCell ref="A2:M2"/>
    <mergeCell ref="B3:C3"/>
    <mergeCell ref="D3:E3"/>
    <mergeCell ref="F3:G3"/>
    <mergeCell ref="H3:I3"/>
    <mergeCell ref="J3:K3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paperSize="5" scale="99" orientation="landscape" r:id="rId1"/>
  <colBreaks count="1" manualBreakCount="1">
    <brk id="2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Eudad Feria</dc:creator>
  <cp:lastModifiedBy>Ing. Eudad Feria</cp:lastModifiedBy>
  <cp:lastPrinted>2021-01-05T19:34:27Z</cp:lastPrinted>
  <dcterms:created xsi:type="dcterms:W3CDTF">2018-12-12T19:40:58Z</dcterms:created>
  <dcterms:modified xsi:type="dcterms:W3CDTF">2021-01-05T19:34:28Z</dcterms:modified>
</cp:coreProperties>
</file>